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995"/>
  </bookViews>
  <sheets>
    <sheet name="نسب مالية" sheetId="1" r:id="rId1"/>
  </sheets>
  <externalReferences>
    <externalReference r:id="rId2"/>
    <externalReference r:id="rId3"/>
  </externalReferences>
  <calcPr calcId="144525"/>
</workbook>
</file>

<file path=xl/calcChain.xml><?xml version="1.0" encoding="utf-8"?>
<calcChain xmlns="http://schemas.openxmlformats.org/spreadsheetml/2006/main">
  <c r="H23" i="1" l="1"/>
  <c r="G23" i="1"/>
  <c r="F23" i="1"/>
  <c r="E23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O11" i="1"/>
  <c r="N11" i="1"/>
  <c r="M11" i="1"/>
  <c r="K11" i="1"/>
  <c r="J11" i="1"/>
  <c r="I11" i="1"/>
  <c r="R9" i="1"/>
  <c r="Q9" i="1"/>
  <c r="P9" i="1"/>
  <c r="O9" i="1"/>
  <c r="O13" i="1" s="1"/>
  <c r="N9" i="1"/>
  <c r="N13" i="1" s="1"/>
  <c r="M9" i="1"/>
  <c r="M13" i="1" s="1"/>
  <c r="L9" i="1"/>
  <c r="L13" i="1" s="1"/>
  <c r="K9" i="1"/>
  <c r="K13" i="1" s="1"/>
  <c r="J9" i="1"/>
  <c r="J13" i="1" s="1"/>
  <c r="I9" i="1"/>
  <c r="I13" i="1" s="1"/>
  <c r="H9" i="1"/>
  <c r="H13" i="1" s="1"/>
  <c r="G9" i="1"/>
  <c r="G13" i="1" s="1"/>
  <c r="F9" i="1"/>
  <c r="F13" i="1" s="1"/>
  <c r="E9" i="1"/>
  <c r="E13" i="1" s="1"/>
  <c r="D9" i="1"/>
  <c r="D13" i="1" s="1"/>
  <c r="C9" i="1"/>
  <c r="C13" i="1" s="1"/>
  <c r="B9" i="1"/>
  <c r="B13" i="1" s="1"/>
  <c r="R7" i="1"/>
  <c r="Q7" i="1"/>
  <c r="P7" i="1"/>
  <c r="O7" i="1"/>
  <c r="O12" i="1" s="1"/>
  <c r="N7" i="1"/>
  <c r="N12" i="1" s="1"/>
  <c r="M7" i="1"/>
  <c r="M12" i="1" s="1"/>
  <c r="L7" i="1"/>
  <c r="L10" i="1" s="1"/>
  <c r="K7" i="1"/>
  <c r="K10" i="1" s="1"/>
  <c r="J7" i="1"/>
  <c r="J12" i="1" s="1"/>
  <c r="I7" i="1"/>
  <c r="I10" i="1" s="1"/>
  <c r="H7" i="1"/>
  <c r="H10" i="1" s="1"/>
  <c r="G7" i="1"/>
  <c r="G10" i="1" s="1"/>
  <c r="F7" i="1"/>
  <c r="F10" i="1" s="1"/>
  <c r="E7" i="1"/>
  <c r="E10" i="1" s="1"/>
  <c r="D7" i="1"/>
  <c r="D10" i="1" s="1"/>
  <c r="C7" i="1"/>
  <c r="C10" i="1" s="1"/>
  <c r="B7" i="1"/>
  <c r="B10" i="1" s="1"/>
  <c r="O6" i="1"/>
  <c r="N6" i="1"/>
  <c r="L6" i="1"/>
  <c r="K6" i="1"/>
  <c r="J6" i="1"/>
  <c r="I6" i="1"/>
  <c r="H6" i="1"/>
  <c r="G6" i="1"/>
  <c r="F6" i="1"/>
  <c r="E6" i="1"/>
  <c r="D6" i="1"/>
  <c r="C6" i="1"/>
  <c r="B6" i="1"/>
  <c r="J10" i="1" l="1"/>
  <c r="N10" i="1"/>
  <c r="I12" i="1"/>
  <c r="K12" i="1"/>
  <c r="M10" i="1"/>
  <c r="O10" i="1"/>
</calcChain>
</file>

<file path=xl/sharedStrings.xml><?xml version="1.0" encoding="utf-8"?>
<sst xmlns="http://schemas.openxmlformats.org/spreadsheetml/2006/main" count="84" uniqueCount="53">
  <si>
    <t>السورية الدولية للتأمين - أروب</t>
  </si>
  <si>
    <t>النسب المالية</t>
  </si>
  <si>
    <t>النسب</t>
  </si>
  <si>
    <t>شرح النسبة</t>
  </si>
  <si>
    <t>Financial Ratios</t>
  </si>
  <si>
    <t xml:space="preserve"> (%) معدل دوران السهم</t>
  </si>
  <si>
    <t>*</t>
  </si>
  <si>
    <t>عدد الأسهم المتداولة / عدد الأسهم</t>
  </si>
  <si>
    <t>Turnover Ratio %</t>
  </si>
  <si>
    <t>عائد السهم الواحد (ليرة سورية)</t>
  </si>
  <si>
    <t>صافي الأرباح / عدد الأسهم</t>
  </si>
  <si>
    <t>Earnings per share (S.P)</t>
  </si>
  <si>
    <t>الأرباح الموزعة للسهم الواحد (ليرة سورية)</t>
  </si>
  <si>
    <t>الأرباح الموزعة / عدد الأسهم</t>
  </si>
  <si>
    <t>Cash Dividendens per share (S.P)</t>
  </si>
  <si>
    <t>القيمة الدفترية للسهم الواحد (ليرة سورية)</t>
  </si>
  <si>
    <t>صافي حقوق المساهمين / عدد الأسهم</t>
  </si>
  <si>
    <t>Book Value per share (S.P)</t>
  </si>
  <si>
    <t>القيمة السوقية الى العائد (مره)</t>
  </si>
  <si>
    <t>القيمة السوقية / العائد</t>
  </si>
  <si>
    <t>Price Earnings ratio (Times)</t>
  </si>
  <si>
    <t xml:space="preserve"> (%) الأرباح الموزعة الى القيمة السوقية</t>
  </si>
  <si>
    <t>الربح الموزع للسهم / القيمة السوقية للسهم</t>
  </si>
  <si>
    <t>Dividend Yield %</t>
  </si>
  <si>
    <t xml:space="preserve"> (%) الأرباح الموزعة للسهم الى عائد السهم</t>
  </si>
  <si>
    <t>الربح الموزع للسهم / عائد السهم</t>
  </si>
  <si>
    <t>Cash Dividends to Earnings %</t>
  </si>
  <si>
    <t>القيمة السوقية الى القيمة الدفترية (مره)</t>
  </si>
  <si>
    <t>القيمة السوقية / القيمة الدفترية</t>
  </si>
  <si>
    <t>Price Book Value Ratio (times)</t>
  </si>
  <si>
    <t>العائد على مجموع الموجودات  (%)</t>
  </si>
  <si>
    <t>صافي الربح / مجموع الموجودات</t>
  </si>
  <si>
    <t>Returns on Assets %</t>
  </si>
  <si>
    <t>العائد على حقوق المساهمين  (%)</t>
  </si>
  <si>
    <t>صافي الربح / صافي حقوق المساهمين</t>
  </si>
  <si>
    <t>Return on Equity %</t>
  </si>
  <si>
    <t xml:space="preserve"> (%) صافي الأقساط المتحققة إلى حقوق المساهمين</t>
  </si>
  <si>
    <t>صافي الاقساط / صافي حقوق المساهمين</t>
  </si>
  <si>
    <t>Net Insurance Premium to Net Equity</t>
  </si>
  <si>
    <t xml:space="preserve"> (%) صافي الإحتياطات الفنية إلى صافي الأقساط المتحققة</t>
  </si>
  <si>
    <t xml:space="preserve">الاحتياطيات الفنية والحسابية / صافي الاقساط </t>
  </si>
  <si>
    <t>Net technical reserves to net insurance premium</t>
  </si>
  <si>
    <t xml:space="preserve"> (%) معدل المديونية</t>
  </si>
  <si>
    <t>المطلوبات المتداولة / مجموع الموجودات</t>
  </si>
  <si>
    <t>Current Liabilities to Total Assets %</t>
  </si>
  <si>
    <t xml:space="preserve"> (%) نسبة الملكية</t>
  </si>
  <si>
    <t>حقوق المساهمين / مجموع الموجودات</t>
  </si>
  <si>
    <t>Equity Ratio %</t>
  </si>
  <si>
    <t>تم تعديل القيمة السوقية وإعادة احتساب وسطي عدد الاسهم لفترات المقارنة نظراً لتعديل القيمة الاسمية للسهم من 500 إلى 100 ليرة سورية للسهم الواحد خلال عام 2012</t>
  </si>
  <si>
    <t>عدد الأسهم المكتتب بها</t>
  </si>
  <si>
    <t>عدد الأسهم المتداولة</t>
  </si>
  <si>
    <t>القيمة السوقية للسهم</t>
  </si>
  <si>
    <t>القيمة الإسمية للسهم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</si>
</sst>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Arabic Transparent"/>
      <charset val="178"/>
    </font>
    <font>
      <b/>
      <sz val="13"/>
      <color rgb="FFC00000"/>
      <name val="Arabic Transparent"/>
      <charset val="178"/>
    </font>
    <font>
      <b/>
      <sz val="13"/>
      <color theme="1"/>
      <name val="Arabic Transparent"/>
      <charset val="178"/>
    </font>
    <font>
      <sz val="13"/>
      <color theme="1"/>
      <name val="Arabic Transparent"/>
      <charset val="178"/>
    </font>
    <font>
      <b/>
      <sz val="14"/>
      <color theme="0"/>
      <name val="Arabic Transparent"/>
      <charset val="178"/>
    </font>
    <font>
      <b/>
      <sz val="13"/>
      <color theme="0"/>
      <name val="Arabic Transparent"/>
      <charset val="178"/>
    </font>
    <font>
      <sz val="14"/>
      <color theme="1"/>
      <name val="Arabic Transparent"/>
      <charset val="178"/>
    </font>
    <font>
      <sz val="13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</cellStyleXfs>
  <cellXfs count="42">
    <xf numFmtId="0" fontId="0" fillId="0" borderId="0" xfId="0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/>
    <xf numFmtId="0" fontId="5" fillId="0" borderId="0" xfId="0" applyFont="1" applyAlignment="1">
      <alignment horizontal="right"/>
    </xf>
    <xf numFmtId="0" fontId="6" fillId="2" borderId="0" xfId="0" applyFont="1" applyFill="1" applyAlignment="1">
      <alignment vertical="center"/>
    </xf>
    <xf numFmtId="0" fontId="7" fillId="3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right" vertical="center" wrapText="1" indent="1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right"/>
    </xf>
    <xf numFmtId="0" fontId="5" fillId="4" borderId="3" xfId="0" applyFont="1" applyFill="1" applyBorder="1" applyAlignment="1">
      <alignment horizontal="right" wrapText="1"/>
    </xf>
    <xf numFmtId="10" fontId="5" fillId="4" borderId="3" xfId="2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4" borderId="3" xfId="0" applyFont="1" applyFill="1" applyBorder="1"/>
    <xf numFmtId="4" fontId="5" fillId="4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right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0" fontId="8" fillId="4" borderId="3" xfId="0" applyFont="1" applyFill="1" applyBorder="1" applyAlignment="1">
      <alignment horizontal="right" wrapText="1"/>
    </xf>
    <xf numFmtId="0" fontId="5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right" wrapText="1"/>
    </xf>
    <xf numFmtId="10" fontId="5" fillId="4" borderId="4" xfId="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0" fontId="9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right"/>
    </xf>
    <xf numFmtId="0" fontId="5" fillId="0" borderId="0" xfId="0" applyFont="1" applyFill="1" applyBorder="1" applyAlignment="1">
      <alignment horizontal="right" vertical="center"/>
    </xf>
    <xf numFmtId="164" fontId="5" fillId="0" borderId="0" xfId="1" applyNumberFormat="1" applyFont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164" fontId="5" fillId="0" borderId="0" xfId="1" applyNumberFormat="1" applyFont="1" applyBorder="1" applyAlignment="1"/>
    <xf numFmtId="43" fontId="5" fillId="0" borderId="0" xfId="1" applyFont="1" applyFill="1" applyBorder="1" applyAlignment="1">
      <alignment horizontal="right" vertical="center"/>
    </xf>
    <xf numFmtId="2" fontId="5" fillId="0" borderId="0" xfId="0" applyNumberFormat="1" applyFont="1" applyFill="1" applyBorder="1" applyAlignment="1">
      <alignment horizontal="right" vertical="center"/>
    </xf>
    <xf numFmtId="43" fontId="5" fillId="0" borderId="0" xfId="0" applyNumberFormat="1" applyFont="1" applyBorder="1" applyAlignment="1">
      <alignment horizontal="right" vertical="center"/>
    </xf>
    <xf numFmtId="43" fontId="5" fillId="0" borderId="0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164" fontId="5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</cellXfs>
  <cellStyles count="8">
    <cellStyle name="Comma" xfId="1" builtinId="3"/>
    <cellStyle name="Normal" xfId="0" builtinId="0"/>
    <cellStyle name="Normal 2" xfId="3"/>
    <cellStyle name="Normal 3" xfId="4"/>
    <cellStyle name="Normal 4" xfId="5"/>
    <cellStyle name="Normal 5" xfId="6"/>
    <cellStyle name="Normal 6" xfId="7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OP%20-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sama\&#1583;&#1604;&#1610;&#1604;%20&#1575;&#1604;&#1588;&#1585;&#1603;&#1575;&#1578;%20&#1605;&#1587;&#1608;&#1583;&#1577;\AROP-2012\INCOME-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حركة الأسعار"/>
      <sheetName val="تقرير الملكية"/>
      <sheetName val="بيانات التداول"/>
      <sheetName val="قيم التداول"/>
      <sheetName val="معلومات عامة"/>
      <sheetName val="قائمة المركز المالي"/>
      <sheetName val="قائمة الدخل "/>
      <sheetName val="تدفقات"/>
      <sheetName val="نسب مالية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40471907238</v>
          </cell>
          <cell r="C22">
            <v>15225344392</v>
          </cell>
          <cell r="D22">
            <v>10598239241</v>
          </cell>
          <cell r="E22">
            <v>6230942125</v>
          </cell>
          <cell r="F22">
            <v>4787830763</v>
          </cell>
          <cell r="G22">
            <v>4650097359</v>
          </cell>
          <cell r="H22">
            <v>4596859854</v>
          </cell>
          <cell r="I22">
            <v>4318557504</v>
          </cell>
          <cell r="J22">
            <v>3878746265</v>
          </cell>
          <cell r="K22">
            <v>3372157849</v>
          </cell>
          <cell r="L22">
            <v>3320673631</v>
          </cell>
          <cell r="M22">
            <v>3101391605</v>
          </cell>
          <cell r="N22">
            <v>2941461186</v>
          </cell>
          <cell r="O22">
            <v>2734001837</v>
          </cell>
          <cell r="P22">
            <v>2656203411</v>
          </cell>
          <cell r="Q22">
            <v>2439467158</v>
          </cell>
          <cell r="R22">
            <v>1939542102</v>
          </cell>
        </row>
        <row r="29">
          <cell r="B29">
            <v>8669253414</v>
          </cell>
          <cell r="C29">
            <v>4846158940</v>
          </cell>
          <cell r="D29">
            <v>2626480072</v>
          </cell>
          <cell r="E29">
            <v>1596146053</v>
          </cell>
          <cell r="F29">
            <v>1690643167</v>
          </cell>
          <cell r="G29">
            <v>1718951179</v>
          </cell>
          <cell r="H29">
            <v>1814708976</v>
          </cell>
          <cell r="I29">
            <v>1730652076</v>
          </cell>
          <cell r="J29">
            <v>1635824056</v>
          </cell>
          <cell r="K29">
            <v>1494591673</v>
          </cell>
          <cell r="L29">
            <v>1457140908</v>
          </cell>
          <cell r="M29">
            <v>1567968463</v>
          </cell>
          <cell r="N29">
            <v>1429831821</v>
          </cell>
          <cell r="O29">
            <v>1297386333</v>
          </cell>
          <cell r="P29">
            <v>751545428</v>
          </cell>
          <cell r="Q29">
            <v>587603322</v>
          </cell>
          <cell r="R29">
            <v>269216115</v>
          </cell>
        </row>
        <row r="35">
          <cell r="B35">
            <v>23347963646</v>
          </cell>
          <cell r="C35">
            <v>9692129774</v>
          </cell>
          <cell r="D35">
            <v>6506752331</v>
          </cell>
          <cell r="E35">
            <v>3506899101</v>
          </cell>
          <cell r="F35">
            <v>2760873081</v>
          </cell>
          <cell r="G35">
            <v>2684879772</v>
          </cell>
          <cell r="H35">
            <v>2708582253</v>
          </cell>
          <cell r="I35">
            <v>2517097126</v>
          </cell>
          <cell r="J35">
            <v>2232063527</v>
          </cell>
          <cell r="K35">
            <v>1883338844</v>
          </cell>
          <cell r="L35">
            <v>1933094478</v>
          </cell>
          <cell r="M35">
            <v>1823339107</v>
          </cell>
          <cell r="N35">
            <v>1680399173</v>
          </cell>
          <cell r="O35">
            <v>1548009642</v>
          </cell>
          <cell r="P35">
            <v>1567641568</v>
          </cell>
          <cell r="Q35">
            <v>1399385089</v>
          </cell>
          <cell r="R35">
            <v>949701343</v>
          </cell>
        </row>
        <row r="38">
          <cell r="E38">
            <v>1270500000</v>
          </cell>
          <cell r="F38">
            <v>1210000000</v>
          </cell>
          <cell r="G38">
            <v>1100000000</v>
          </cell>
          <cell r="H38">
            <v>1000000000</v>
          </cell>
        </row>
        <row r="44">
          <cell r="B44">
            <v>17123943592</v>
          </cell>
          <cell r="C44">
            <v>5533214618</v>
          </cell>
          <cell r="D44">
            <v>4091486910</v>
          </cell>
          <cell r="E44">
            <v>2724043024</v>
          </cell>
          <cell r="F44">
            <v>2026957682</v>
          </cell>
          <cell r="G44">
            <v>1965217587</v>
          </cell>
          <cell r="H44">
            <v>1888277601</v>
          </cell>
          <cell r="I44">
            <v>1801460378</v>
          </cell>
          <cell r="J44">
            <v>1646682738</v>
          </cell>
          <cell r="K44">
            <v>1488819005</v>
          </cell>
          <cell r="L44">
            <v>1387579153</v>
          </cell>
          <cell r="M44">
            <v>1278052498</v>
          </cell>
          <cell r="N44">
            <v>1261062013</v>
          </cell>
          <cell r="O44">
            <v>1185992195</v>
          </cell>
          <cell r="P44">
            <v>1088561843</v>
          </cell>
          <cell r="Q44">
            <v>1040082069</v>
          </cell>
          <cell r="R44">
            <v>989840759</v>
          </cell>
        </row>
      </sheetData>
      <sheetData sheetId="6">
        <row r="10">
          <cell r="B10">
            <v>6687156319</v>
          </cell>
          <cell r="C10">
            <v>3268102273</v>
          </cell>
          <cell r="D10">
            <v>1298856577</v>
          </cell>
          <cell r="E10">
            <v>619488774</v>
          </cell>
          <cell r="F10">
            <v>475746407</v>
          </cell>
          <cell r="G10">
            <v>483005955</v>
          </cell>
          <cell r="H10">
            <v>527527882</v>
          </cell>
          <cell r="I10">
            <v>408600772</v>
          </cell>
          <cell r="J10">
            <v>430429667</v>
          </cell>
          <cell r="K10">
            <v>468601567</v>
          </cell>
          <cell r="L10">
            <v>515989862</v>
          </cell>
          <cell r="M10">
            <v>626980792</v>
          </cell>
          <cell r="N10">
            <v>724234592</v>
          </cell>
          <cell r="O10">
            <v>572736049</v>
          </cell>
          <cell r="P10">
            <v>404837323</v>
          </cell>
          <cell r="Q10">
            <v>375138247</v>
          </cell>
          <cell r="R10">
            <v>47792292</v>
          </cell>
        </row>
        <row r="45">
          <cell r="B45">
            <v>10008853746</v>
          </cell>
          <cell r="C45">
            <v>1050324786</v>
          </cell>
          <cell r="D45">
            <v>1232077354</v>
          </cell>
          <cell r="E45">
            <v>685430065</v>
          </cell>
          <cell r="F45">
            <v>74312593</v>
          </cell>
          <cell r="G45">
            <v>41771942</v>
          </cell>
          <cell r="H45">
            <v>26020060</v>
          </cell>
          <cell r="I45">
            <v>228074645</v>
          </cell>
          <cell r="J45">
            <v>258741682</v>
          </cell>
          <cell r="K45">
            <v>154474316</v>
          </cell>
          <cell r="L45">
            <v>89289286</v>
          </cell>
          <cell r="M45">
            <v>83393724</v>
          </cell>
          <cell r="N45">
            <v>135069818</v>
          </cell>
          <cell r="O45">
            <v>137430352</v>
          </cell>
          <cell r="P45">
            <v>73479774</v>
          </cell>
          <cell r="Q45">
            <v>50241310</v>
          </cell>
          <cell r="R45">
            <v>4599250</v>
          </cell>
        </row>
        <row r="53">
          <cell r="B53">
            <v>466.00917607777779</v>
          </cell>
          <cell r="C53">
            <v>68.46392467177462</v>
          </cell>
          <cell r="D53">
            <v>92.36</v>
          </cell>
          <cell r="E53">
            <v>51.38</v>
          </cell>
          <cell r="F53">
            <v>6.1415366115702481</v>
          </cell>
          <cell r="G53">
            <v>3.7974492727272726</v>
          </cell>
          <cell r="H53">
            <v>2.6</v>
          </cell>
          <cell r="I53">
            <v>22.86</v>
          </cell>
          <cell r="J53">
            <v>25.87</v>
          </cell>
          <cell r="K53">
            <v>15.4474316</v>
          </cell>
          <cell r="L53">
            <v>8.9289286000000008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قائمة الدخل "/>
    </sheetNames>
    <sheetDataSet>
      <sheetData sheetId="0">
        <row r="11">
          <cell r="B11">
            <v>626980792</v>
          </cell>
        </row>
        <row r="43">
          <cell r="B43">
            <v>8.3393724000000002</v>
          </cell>
          <cell r="C43">
            <v>13.5069818</v>
          </cell>
          <cell r="D43">
            <v>13.7430352</v>
          </cell>
          <cell r="E43">
            <v>7.3479774000000004</v>
          </cell>
          <cell r="F43">
            <v>5.0241309999999997</v>
          </cell>
          <cell r="G43">
            <v>0.45992499999999997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rightToLeft="1" tabSelected="1" zoomScale="90" zoomScaleNormal="90" workbookViewId="0">
      <selection activeCell="B29" sqref="B29"/>
    </sheetView>
  </sheetViews>
  <sheetFormatPr defaultColWidth="9.140625" defaultRowHeight="16.5"/>
  <cols>
    <col min="1" max="1" width="57.7109375" style="4" customWidth="1"/>
    <col min="2" max="4" width="19.5703125" style="4" customWidth="1"/>
    <col min="5" max="5" width="22.28515625" style="4" customWidth="1"/>
    <col min="6" max="6" width="20.28515625" style="4" customWidth="1"/>
    <col min="7" max="15" width="15.85546875" style="4" bestFit="1" customWidth="1"/>
    <col min="16" max="16" width="11.42578125" style="4" customWidth="1"/>
    <col min="17" max="18" width="15.85546875" style="4" bestFit="1" customWidth="1"/>
    <col min="19" max="19" width="27.140625" style="4" customWidth="1"/>
    <col min="20" max="20" width="32.5703125" style="4" customWidth="1"/>
    <col min="21" max="16384" width="9.140625" style="4"/>
  </cols>
  <sheetData>
    <row r="1" spans="1:20" ht="18">
      <c r="A1" s="1" t="s">
        <v>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</row>
    <row r="2" spans="1:20" ht="1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4" spans="1:20">
      <c r="A4" s="6" t="s">
        <v>2</v>
      </c>
      <c r="B4" s="7">
        <v>2023</v>
      </c>
      <c r="C4" s="7">
        <v>2022</v>
      </c>
      <c r="D4" s="7">
        <v>2021</v>
      </c>
      <c r="E4" s="7">
        <v>2020</v>
      </c>
      <c r="F4" s="8">
        <v>2019</v>
      </c>
      <c r="G4" s="7">
        <v>2018</v>
      </c>
      <c r="H4" s="7">
        <v>2017</v>
      </c>
      <c r="I4" s="7">
        <v>2016</v>
      </c>
      <c r="J4" s="7">
        <v>2015</v>
      </c>
      <c r="K4" s="7">
        <v>2014</v>
      </c>
      <c r="L4" s="7">
        <v>2013</v>
      </c>
      <c r="M4" s="8">
        <v>2012</v>
      </c>
      <c r="N4" s="8">
        <v>2011</v>
      </c>
      <c r="O4" s="8">
        <v>2010</v>
      </c>
      <c r="P4" s="8">
        <v>2009</v>
      </c>
      <c r="Q4" s="7">
        <v>2008</v>
      </c>
      <c r="R4" s="7">
        <v>2007</v>
      </c>
      <c r="S4" s="7" t="s">
        <v>3</v>
      </c>
      <c r="T4" s="7" t="s">
        <v>4</v>
      </c>
    </row>
    <row r="5" spans="1:20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10"/>
      <c r="N5" s="11"/>
      <c r="O5" s="11"/>
      <c r="P5" s="11"/>
      <c r="Q5" s="12"/>
      <c r="R5" s="12"/>
      <c r="S5" s="13"/>
      <c r="T5" s="13"/>
    </row>
    <row r="6" spans="1:20">
      <c r="A6" s="14" t="s">
        <v>5</v>
      </c>
      <c r="B6" s="15">
        <f>B24/B23</f>
        <v>3.1721585689114215E-3</v>
      </c>
      <c r="C6" s="15">
        <f>C24/C23</f>
        <v>4.7040378878227176E-3</v>
      </c>
      <c r="D6" s="15">
        <f>D24/D23</f>
        <v>7.5095294316073541E-3</v>
      </c>
      <c r="E6" s="15">
        <f>E24/E23</f>
        <v>8.2109405745769385E-4</v>
      </c>
      <c r="F6" s="15">
        <f>F24/F23</f>
        <v>4.7438016528925618E-4</v>
      </c>
      <c r="G6" s="15">
        <f t="shared" ref="G6:L6" si="0">G24/G23</f>
        <v>9.1518181818181813E-4</v>
      </c>
      <c r="H6" s="15">
        <f t="shared" si="0"/>
        <v>5.8500000000000002E-4</v>
      </c>
      <c r="I6" s="15">
        <f t="shared" si="0"/>
        <v>4.55E-4</v>
      </c>
      <c r="J6" s="15">
        <f t="shared" si="0"/>
        <v>1.7043E-3</v>
      </c>
      <c r="K6" s="15">
        <f t="shared" si="0"/>
        <v>2.0000000000000002E-5</v>
      </c>
      <c r="L6" s="15">
        <f t="shared" si="0"/>
        <v>1.1179999999999999E-4</v>
      </c>
      <c r="M6" s="15" t="s">
        <v>6</v>
      </c>
      <c r="N6" s="15">
        <f>N24/N23</f>
        <v>1.2903999999999999E-3</v>
      </c>
      <c r="O6" s="15">
        <f>O24/O23</f>
        <v>7.9799999999999999E-4</v>
      </c>
      <c r="P6" s="15" t="s">
        <v>6</v>
      </c>
      <c r="Q6" s="15" t="s">
        <v>6</v>
      </c>
      <c r="R6" s="15" t="s">
        <v>6</v>
      </c>
      <c r="S6" s="16" t="s">
        <v>7</v>
      </c>
      <c r="T6" s="16" t="s">
        <v>8</v>
      </c>
    </row>
    <row r="7" spans="1:20">
      <c r="A7" s="17" t="s">
        <v>9</v>
      </c>
      <c r="B7" s="18">
        <f>'[1]قائمة الدخل '!B53</f>
        <v>466.00917607777779</v>
      </c>
      <c r="C7" s="18">
        <f>'[1]قائمة الدخل '!C53</f>
        <v>68.46392467177462</v>
      </c>
      <c r="D7" s="18">
        <f>'[1]قائمة الدخل '!D53</f>
        <v>92.36</v>
      </c>
      <c r="E7" s="18">
        <f>'[1]قائمة الدخل '!E53</f>
        <v>51.38</v>
      </c>
      <c r="F7" s="18">
        <f>'[1]قائمة الدخل '!F53</f>
        <v>6.1415366115702481</v>
      </c>
      <c r="G7" s="18">
        <f>'[1]قائمة الدخل '!G53</f>
        <v>3.7974492727272726</v>
      </c>
      <c r="H7" s="18">
        <f>'[1]قائمة الدخل '!H53</f>
        <v>2.6</v>
      </c>
      <c r="I7" s="18">
        <f>'[1]قائمة الدخل '!I53</f>
        <v>22.86</v>
      </c>
      <c r="J7" s="18">
        <f>'[1]قائمة الدخل '!J53</f>
        <v>25.87</v>
      </c>
      <c r="K7" s="18">
        <f>'[1]قائمة الدخل '!K53</f>
        <v>15.4474316</v>
      </c>
      <c r="L7" s="18">
        <f>'[1]قائمة الدخل '!L53</f>
        <v>8.9289286000000008</v>
      </c>
      <c r="M7" s="18">
        <f>'[2]قائمة الدخل '!B43</f>
        <v>8.3393724000000002</v>
      </c>
      <c r="N7" s="18">
        <f>'[2]قائمة الدخل '!C43</f>
        <v>13.5069818</v>
      </c>
      <c r="O7" s="18">
        <f>'[2]قائمة الدخل '!D43/5</f>
        <v>2.74860704</v>
      </c>
      <c r="P7" s="18">
        <f>'[2]قائمة الدخل '!E43/5</f>
        <v>1.4695954800000002</v>
      </c>
      <c r="Q7" s="18">
        <f>'[2]قائمة الدخل '!F43/5</f>
        <v>1.0048261999999999</v>
      </c>
      <c r="R7" s="18">
        <f>'[2]قائمة الدخل '!G43/5</f>
        <v>9.1984999999999997E-2</v>
      </c>
      <c r="S7" s="16" t="s">
        <v>10</v>
      </c>
      <c r="T7" s="16" t="s">
        <v>11</v>
      </c>
    </row>
    <row r="8" spans="1:20" s="21" customFormat="1">
      <c r="A8" s="19" t="s">
        <v>12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7</v>
      </c>
      <c r="J8" s="20">
        <v>7</v>
      </c>
      <c r="K8" s="20">
        <v>10</v>
      </c>
      <c r="L8" s="20">
        <v>6</v>
      </c>
      <c r="M8" s="20">
        <v>6</v>
      </c>
      <c r="N8" s="20">
        <v>30</v>
      </c>
      <c r="O8" s="20">
        <v>30</v>
      </c>
      <c r="P8" s="20">
        <v>0</v>
      </c>
      <c r="Q8" s="20">
        <v>0</v>
      </c>
      <c r="R8" s="20">
        <v>0</v>
      </c>
      <c r="S8" s="16" t="s">
        <v>13</v>
      </c>
      <c r="T8" s="16" t="s">
        <v>14</v>
      </c>
    </row>
    <row r="9" spans="1:20">
      <c r="A9" s="14" t="s">
        <v>15</v>
      </c>
      <c r="B9" s="18">
        <f>'[1]قائمة المركز المالي'!B44/'نسب مالية'!B23</f>
        <v>797.28558804242743</v>
      </c>
      <c r="C9" s="18">
        <f>'[1]قائمة المركز المالي'!C44/'نسب مالية'!C23</f>
        <v>360.67471114550489</v>
      </c>
      <c r="D9" s="18">
        <f>'[1]قائمة المركز المالي'!D44/'نسب مالية'!D23</f>
        <v>306.7024163715073</v>
      </c>
      <c r="E9" s="18">
        <f>'[1]قائمة المركز المالي'!E44/'نسب مالية'!E23</f>
        <v>214.40716442345533</v>
      </c>
      <c r="F9" s="18">
        <f>'[1]قائمة المركز المالي'!F44/'نسب مالية'!F23</f>
        <v>167.51716380165288</v>
      </c>
      <c r="G9" s="18">
        <f>'[1]قائمة المركز المالي'!G44/'نسب مالية'!G23</f>
        <v>178.65614427272726</v>
      </c>
      <c r="H9" s="18">
        <f>'[1]قائمة المركز المالي'!H44/'نسب مالية'!H23</f>
        <v>188.82776010000001</v>
      </c>
      <c r="I9" s="18">
        <f>'[1]قائمة المركز المالي'!I44/'نسب مالية'!I23</f>
        <v>180.14603779999999</v>
      </c>
      <c r="J9" s="18">
        <f>'[1]قائمة المركز المالي'!J44/'نسب مالية'!J23</f>
        <v>164.66827380000001</v>
      </c>
      <c r="K9" s="18">
        <f>'[1]قائمة المركز المالي'!K44/'نسب مالية'!K23</f>
        <v>148.8819005</v>
      </c>
      <c r="L9" s="18">
        <f>'[1]قائمة المركز المالي'!L44/'نسب مالية'!L23</f>
        <v>138.75791530000001</v>
      </c>
      <c r="M9" s="18">
        <f>'[1]قائمة المركز المالي'!M44/'نسب مالية'!M23</f>
        <v>127.8052498</v>
      </c>
      <c r="N9" s="18">
        <f>'[1]قائمة المركز المالي'!N44/'نسب مالية'!N23</f>
        <v>126.1062013</v>
      </c>
      <c r="O9" s="18">
        <f>'[1]قائمة المركز المالي'!O44/'نسب مالية'!O23</f>
        <v>118.5992195</v>
      </c>
      <c r="P9" s="18">
        <f>'[1]قائمة المركز المالي'!P44/'نسب مالية'!P23</f>
        <v>108.8561843</v>
      </c>
      <c r="Q9" s="18">
        <f>'[1]قائمة المركز المالي'!Q44/'نسب مالية'!Q23</f>
        <v>104.0082069</v>
      </c>
      <c r="R9" s="18">
        <f>'[1]قائمة المركز المالي'!R44/'نسب مالية'!R23</f>
        <v>98.984075899999993</v>
      </c>
      <c r="S9" s="16" t="s">
        <v>16</v>
      </c>
      <c r="T9" s="16" t="s">
        <v>17</v>
      </c>
    </row>
    <row r="10" spans="1:20">
      <c r="A10" s="17" t="s">
        <v>18</v>
      </c>
      <c r="B10" s="18">
        <f t="shared" ref="B10:O10" si="1">B25/B7</f>
        <v>5.3668256514815491</v>
      </c>
      <c r="C10" s="18">
        <f t="shared" si="1"/>
        <v>15.430023988027644</v>
      </c>
      <c r="D10" s="18">
        <f t="shared" si="1"/>
        <v>6.8365093113902118</v>
      </c>
      <c r="E10" s="18">
        <f t="shared" si="1"/>
        <v>5.6720513818606459</v>
      </c>
      <c r="F10" s="18">
        <f t="shared" si="1"/>
        <v>50.798361994985157</v>
      </c>
      <c r="G10" s="18">
        <f t="shared" si="1"/>
        <v>90.371187434857589</v>
      </c>
      <c r="H10" s="18">
        <f t="shared" si="1"/>
        <v>103.46153846153845</v>
      </c>
      <c r="I10" s="18">
        <f t="shared" si="1"/>
        <v>6.5804899387576556</v>
      </c>
      <c r="J10" s="18">
        <f t="shared" si="1"/>
        <v>6.1751063007344413</v>
      </c>
      <c r="K10" s="18">
        <f t="shared" si="1"/>
        <v>11.192799196469659</v>
      </c>
      <c r="L10" s="18">
        <f t="shared" si="1"/>
        <v>20.035998495944966</v>
      </c>
      <c r="M10" s="18">
        <f t="shared" si="1"/>
        <v>22.172172092950301</v>
      </c>
      <c r="N10" s="18">
        <f t="shared" si="1"/>
        <v>13.689364710626913</v>
      </c>
      <c r="O10" s="18">
        <f t="shared" si="1"/>
        <v>67.026678357048809</v>
      </c>
      <c r="P10" s="15" t="s">
        <v>6</v>
      </c>
      <c r="Q10" s="15" t="s">
        <v>6</v>
      </c>
      <c r="R10" s="15" t="s">
        <v>6</v>
      </c>
      <c r="S10" s="16" t="s">
        <v>19</v>
      </c>
      <c r="T10" s="16" t="s">
        <v>20</v>
      </c>
    </row>
    <row r="11" spans="1:20" ht="18">
      <c r="A11" s="22" t="s">
        <v>21</v>
      </c>
      <c r="B11" s="15" t="s">
        <v>6</v>
      </c>
      <c r="C11" s="15" t="s">
        <v>6</v>
      </c>
      <c r="D11" s="15" t="s">
        <v>6</v>
      </c>
      <c r="E11" s="15" t="s">
        <v>6</v>
      </c>
      <c r="F11" s="15" t="s">
        <v>6</v>
      </c>
      <c r="G11" s="15" t="s">
        <v>6</v>
      </c>
      <c r="H11" s="15" t="s">
        <v>6</v>
      </c>
      <c r="I11" s="15">
        <f>I8/I25</f>
        <v>4.6533271288971612E-2</v>
      </c>
      <c r="J11" s="15">
        <f>J8/J25</f>
        <v>4.3818466353677622E-2</v>
      </c>
      <c r="K11" s="15">
        <f>K8/K25</f>
        <v>5.7836899942163095E-2</v>
      </c>
      <c r="L11" s="15" t="s">
        <v>6</v>
      </c>
      <c r="M11" s="15">
        <f>M8/M25</f>
        <v>3.2449621961904145E-2</v>
      </c>
      <c r="N11" s="15">
        <f>N8/N25</f>
        <v>0.16224810980952073</v>
      </c>
      <c r="O11" s="15">
        <f>O8/O25</f>
        <v>0.16283992835043154</v>
      </c>
      <c r="P11" s="15" t="s">
        <v>6</v>
      </c>
      <c r="Q11" s="15" t="s">
        <v>6</v>
      </c>
      <c r="R11" s="15" t="s">
        <v>6</v>
      </c>
      <c r="S11" s="16" t="s">
        <v>22</v>
      </c>
      <c r="T11" s="16" t="s">
        <v>23</v>
      </c>
    </row>
    <row r="12" spans="1:20">
      <c r="A12" s="14" t="s">
        <v>24</v>
      </c>
      <c r="B12" s="15" t="s">
        <v>6</v>
      </c>
      <c r="C12" s="15" t="s">
        <v>6</v>
      </c>
      <c r="D12" s="15" t="s">
        <v>6</v>
      </c>
      <c r="E12" s="15" t="s">
        <v>6</v>
      </c>
      <c r="F12" s="15" t="s">
        <v>6</v>
      </c>
      <c r="G12" s="15" t="s">
        <v>6</v>
      </c>
      <c r="H12" s="15" t="s">
        <v>6</v>
      </c>
      <c r="I12" s="15">
        <f t="shared" ref="I12:O12" si="2">I8/I7</f>
        <v>0.30621172353455817</v>
      </c>
      <c r="J12" s="15">
        <f t="shared" si="2"/>
        <v>0.27058368766911478</v>
      </c>
      <c r="K12" s="15">
        <f t="shared" si="2"/>
        <v>0.64735680719893918</v>
      </c>
      <c r="L12" s="15" t="s">
        <v>6</v>
      </c>
      <c r="M12" s="15">
        <f t="shared" si="2"/>
        <v>0.71947860249051832</v>
      </c>
      <c r="N12" s="15">
        <f t="shared" si="2"/>
        <v>2.2210735487923734</v>
      </c>
      <c r="O12" s="15">
        <f t="shared" si="2"/>
        <v>10.914619501229248</v>
      </c>
      <c r="P12" s="15" t="s">
        <v>6</v>
      </c>
      <c r="Q12" s="15" t="s">
        <v>6</v>
      </c>
      <c r="R12" s="15" t="s">
        <v>6</v>
      </c>
      <c r="S12" s="16" t="s">
        <v>25</v>
      </c>
      <c r="T12" s="16" t="s">
        <v>26</v>
      </c>
    </row>
    <row r="13" spans="1:20">
      <c r="A13" s="14" t="s">
        <v>27</v>
      </c>
      <c r="B13" s="18">
        <f t="shared" ref="B13:O13" si="3">B25/B9</f>
        <v>3.1368809840657876</v>
      </c>
      <c r="C13" s="18">
        <f t="shared" si="3"/>
        <v>2.9289550039282428</v>
      </c>
      <c r="D13" s="18">
        <f t="shared" si="3"/>
        <v>2.0587382632002602</v>
      </c>
      <c r="E13" s="18">
        <f t="shared" si="3"/>
        <v>1.3592362959682829</v>
      </c>
      <c r="F13" s="18">
        <f t="shared" si="3"/>
        <v>1.8623763256247401</v>
      </c>
      <c r="G13" s="18">
        <f t="shared" si="3"/>
        <v>1.9208967113726529</v>
      </c>
      <c r="H13" s="18">
        <f t="shared" si="3"/>
        <v>1.424578673482872</v>
      </c>
      <c r="I13" s="18">
        <f t="shared" si="3"/>
        <v>0.83504473280177804</v>
      </c>
      <c r="J13" s="18">
        <f t="shared" si="3"/>
        <v>0.97013223199282717</v>
      </c>
      <c r="K13" s="18">
        <f t="shared" si="3"/>
        <v>1.1613231656725125</v>
      </c>
      <c r="L13" s="18">
        <f t="shared" si="3"/>
        <v>1.2892958186436518</v>
      </c>
      <c r="M13" s="18">
        <f t="shared" si="3"/>
        <v>1.4467480818616576</v>
      </c>
      <c r="N13" s="18">
        <f t="shared" si="3"/>
        <v>1.4662403442010588</v>
      </c>
      <c r="O13" s="18">
        <f t="shared" si="3"/>
        <v>1.5533829040080656</v>
      </c>
      <c r="P13" s="15" t="s">
        <v>6</v>
      </c>
      <c r="Q13" s="15" t="s">
        <v>6</v>
      </c>
      <c r="R13" s="15" t="s">
        <v>6</v>
      </c>
      <c r="S13" s="16" t="s">
        <v>28</v>
      </c>
      <c r="T13" s="16" t="s">
        <v>29</v>
      </c>
    </row>
    <row r="14" spans="1:20">
      <c r="A14" s="17" t="s">
        <v>30</v>
      </c>
      <c r="B14" s="15">
        <f>'[1]قائمة الدخل '!B45/'[1]قائمة المركز المالي'!B22</f>
        <v>0.24730373310903564</v>
      </c>
      <c r="C14" s="15">
        <f>'[1]قائمة الدخل '!C45/'[1]قائمة المركز المالي'!C22</f>
        <v>6.8985289196603156E-2</v>
      </c>
      <c r="D14" s="15">
        <f>'[1]قائمة الدخل '!D45/'[1]قائمة المركز المالي'!D22</f>
        <v>0.11625302335444798</v>
      </c>
      <c r="E14" s="15">
        <f>'[1]قائمة الدخل '!E45/'[1]قائمة المركز المالي'!E22</f>
        <v>0.11000424193476199</v>
      </c>
      <c r="F14" s="15">
        <f>'[1]قائمة الدخل '!F45/'[1]قائمة المركز المالي'!F22</f>
        <v>1.5521140298918289E-2</v>
      </c>
      <c r="G14" s="15">
        <f>'[1]قائمة الدخل '!G45/'[1]قائمة المركز المالي'!G22</f>
        <v>8.9830252519665574E-3</v>
      </c>
      <c r="H14" s="15">
        <f>'[1]قائمة الدخل '!H45/'[1]قائمة المركز المالي'!H22</f>
        <v>5.6603987997063702E-3</v>
      </c>
      <c r="I14" s="15">
        <f>'[1]قائمة الدخل '!I45/'[1]قائمة المركز المالي'!I22</f>
        <v>5.2812691457448289E-2</v>
      </c>
      <c r="J14" s="15">
        <f>'[1]قائمة الدخل '!J45/'[1]قائمة المركز المالي'!J22</f>
        <v>6.6707555566282967E-2</v>
      </c>
      <c r="K14" s="15">
        <f>'[1]قائمة الدخل '!K45/'[1]قائمة المركز المالي'!K22</f>
        <v>4.5808744109000932E-2</v>
      </c>
      <c r="L14" s="15">
        <f>'[1]قائمة الدخل '!L45/'[1]قائمة المركز المالي'!L22</f>
        <v>2.6888907469389305E-2</v>
      </c>
      <c r="M14" s="15">
        <f>'[1]قائمة الدخل '!M45/'[1]قائمة المركز المالي'!M22</f>
        <v>2.6889130629474314E-2</v>
      </c>
      <c r="N14" s="15">
        <f>'[1]قائمة الدخل '!N45/'[1]قائمة المركز المالي'!N22</f>
        <v>4.5919292983660674E-2</v>
      </c>
      <c r="O14" s="15">
        <f>'[1]قائمة الدخل '!O45/'[1]قائمة المركز المالي'!O22</f>
        <v>5.0267103020969914E-2</v>
      </c>
      <c r="P14" s="15">
        <f>'[1]قائمة الدخل '!P45/'[1]قائمة المركز المالي'!P22</f>
        <v>2.7663458941322775E-2</v>
      </c>
      <c r="Q14" s="15">
        <f>'[1]قائمة الدخل '!Q45/'[1]قائمة المركز المالي'!Q22</f>
        <v>2.0595198355197533E-2</v>
      </c>
      <c r="R14" s="15">
        <f>'[1]قائمة الدخل '!R45/'[1]قائمة المركز المالي'!R22</f>
        <v>2.3713071220559665E-3</v>
      </c>
      <c r="S14" s="16" t="s">
        <v>31</v>
      </c>
      <c r="T14" s="16" t="s">
        <v>32</v>
      </c>
    </row>
    <row r="15" spans="1:20">
      <c r="A15" s="17" t="s">
        <v>33</v>
      </c>
      <c r="B15" s="15">
        <f>'[1]قائمة الدخل '!B45/'[1]قائمة المركز المالي'!B44</f>
        <v>0.58449466924639704</v>
      </c>
      <c r="C15" s="15">
        <f>'[1]قائمة الدخل '!C45/'[1]قائمة المركز المالي'!C44</f>
        <v>0.18982180495641857</v>
      </c>
      <c r="D15" s="15">
        <f>'[1]قائمة الدخل '!D45/'[1]قائمة المركز المالي'!D44</f>
        <v>0.30113193103188984</v>
      </c>
      <c r="E15" s="15">
        <f>'[1]قائمة الدخل '!E45/'[1]قائمة المركز المالي'!E44</f>
        <v>0.25162233450832605</v>
      </c>
      <c r="F15" s="15">
        <f>'[1]قائمة الدخل '!F45/'[1]قائمة المركز المالي'!F44</f>
        <v>3.6662133432739323E-2</v>
      </c>
      <c r="G15" s="15">
        <f>'[1]قائمة الدخل '!G45/'[1]قائمة المركز المالي'!G44</f>
        <v>2.1255632086911502E-2</v>
      </c>
      <c r="H15" s="15">
        <f>'[1]قائمة الدخل '!H45/'[1]قائمة المركز المالي'!H44</f>
        <v>1.3779785337823324E-2</v>
      </c>
      <c r="I15" s="15">
        <f>'[1]قائمة الدخل '!I45/'[1]قائمة المركز المالي'!I44</f>
        <v>0.12660541846233156</v>
      </c>
      <c r="J15" s="15">
        <f>'[1]قائمة الدخل '!J45/'[1]قائمة المركز المالي'!J44</f>
        <v>0.15712904254662807</v>
      </c>
      <c r="K15" s="15">
        <f>'[1]قائمة الدخل '!K45/'[1]قائمة المركز المالي'!K44</f>
        <v>0.10375627627080164</v>
      </c>
      <c r="L15" s="15">
        <f>'[1]قائمة الدخل '!L45/'[1]قائمة المركز المالي'!L44</f>
        <v>6.4348967629668616E-2</v>
      </c>
      <c r="M15" s="15">
        <f>'[1]قائمة الدخل '!M45/'[1]قائمة المركز المالي'!M44</f>
        <v>6.5250624783020461E-2</v>
      </c>
      <c r="N15" s="15">
        <f>'[1]قائمة الدخل '!N45/'[1]قائمة المركز المالي'!N44</f>
        <v>0.10710799041410821</v>
      </c>
      <c r="O15" s="15">
        <f>'[1]قائمة الدخل '!O45/'[1]قائمة المركز المالي'!O44</f>
        <v>0.115877956515557</v>
      </c>
      <c r="P15" s="15">
        <f>'[1]قائمة الدخل '!P45/'[1]قائمة المركز المالي'!P44</f>
        <v>6.7501699120276801E-2</v>
      </c>
      <c r="Q15" s="15">
        <f>'[1]قائمة الدخل '!Q45/'[1]قائمة المركز المالي'!Q44</f>
        <v>4.8305140043713224E-2</v>
      </c>
      <c r="R15" s="15">
        <f>'[1]قائمة الدخل '!R45/'[1]قائمة المركز المالي'!R44</f>
        <v>4.6464544505587487E-3</v>
      </c>
      <c r="S15" s="16" t="s">
        <v>34</v>
      </c>
      <c r="T15" s="16" t="s">
        <v>35</v>
      </c>
    </row>
    <row r="16" spans="1:20">
      <c r="A16" s="14" t="s">
        <v>36</v>
      </c>
      <c r="B16" s="15">
        <f>'[1]قائمة الدخل '!B10/'[1]قائمة المركز المالي'!B44</f>
        <v>0.39051497005188218</v>
      </c>
      <c r="C16" s="15">
        <f>'[1]قائمة الدخل '!C10/'[1]قائمة المركز المالي'!C44</f>
        <v>0.59063356450490745</v>
      </c>
      <c r="D16" s="15">
        <f>'[1]قائمة الدخل '!D10/'[1]قائمة المركز المالي'!D44</f>
        <v>0.31745343577305984</v>
      </c>
      <c r="E16" s="15">
        <f>'[1]قائمة الدخل '!E10/'[1]قائمة المركز المالي'!E44</f>
        <v>0.22741519445252345</v>
      </c>
      <c r="F16" s="15">
        <f>'[1]قائمة الدخل '!F10/'[1]قائمة المركز المالي'!F44</f>
        <v>0.23470959025182056</v>
      </c>
      <c r="G16" s="15">
        <f>'[1]قائمة الدخل '!G10/'[1]قائمة المركز المالي'!G44</f>
        <v>0.24577734200788018</v>
      </c>
      <c r="H16" s="15">
        <f>'[1]قائمة الدخل '!H10/'[1]قائمة المركز المالي'!H44</f>
        <v>0.27936987745902941</v>
      </c>
      <c r="I16" s="15">
        <f>'[1]قائمة الدخل '!I10/'[1]قائمة المركز المالي'!I44</f>
        <v>0.22681640794877367</v>
      </c>
      <c r="J16" s="15">
        <f>'[1]قائمة الدخل '!J10/'[1]قائمة المركز المالي'!J44</f>
        <v>0.26139198345079145</v>
      </c>
      <c r="K16" s="15">
        <f>'[1]قائمة الدخل '!K10/'[1]قائمة المركز المالي'!K44</f>
        <v>0.31474716901534988</v>
      </c>
      <c r="L16" s="15">
        <f>'[1]قائمة الدخل '!L10/'[1]قائمة المركز المالي'!L44</f>
        <v>0.37186337145842085</v>
      </c>
      <c r="M16" s="15">
        <f>'[1]قائمة الدخل '!M10/'[1]قائمة المركز المالي'!M44</f>
        <v>0.49057514693735216</v>
      </c>
      <c r="N16" s="15">
        <f>'[1]قائمة الدخل '!N10/'[1]قائمة المركز المالي'!N44</f>
        <v>0.57430529548430698</v>
      </c>
      <c r="O16" s="15">
        <f>'[1]قائمة الدخل '!O10/'[1]قائمة المركز المالي'!O44</f>
        <v>0.4829172159939889</v>
      </c>
      <c r="P16" s="15">
        <f>'[1]قائمة الدخل '!P10/'[1]قائمة المركز المالي'!P44</f>
        <v>0.37190107810898165</v>
      </c>
      <c r="Q16" s="15">
        <f>'[1]قائمة الدخل '!Q10/'[1]قائمة المركز المالي'!Q44</f>
        <v>0.36068139061437854</v>
      </c>
      <c r="R16" s="15">
        <f>'[1]قائمة الدخل '!R10/'[1]قائمة المركز المالي'!R44</f>
        <v>4.8282808689634894E-2</v>
      </c>
      <c r="S16" s="23" t="s">
        <v>37</v>
      </c>
      <c r="T16" s="23" t="s">
        <v>38</v>
      </c>
    </row>
    <row r="17" spans="1:20">
      <c r="A17" s="14" t="s">
        <v>39</v>
      </c>
      <c r="B17" s="15">
        <f>'[1]قائمة المركز المالي'!B29/'[1]قائمة الدخل '!B10</f>
        <v>1.2964035832941923</v>
      </c>
      <c r="C17" s="15">
        <f>'[1]قائمة المركز المالي'!C29/'[1]قائمة الدخل '!C10</f>
        <v>1.4828663656083814</v>
      </c>
      <c r="D17" s="15">
        <f>'[1]قائمة المركز المالي'!D29/'[1]قائمة الدخل '!D10</f>
        <v>2.0221478787646006</v>
      </c>
      <c r="E17" s="15">
        <f>'[1]قائمة المركز المالي'!E29/'[1]قائمة الدخل '!E10</f>
        <v>2.5765536358210102</v>
      </c>
      <c r="F17" s="15">
        <f>'[1]قائمة المركز المالي'!F29/'[1]قائمة الدخل '!F10</f>
        <v>3.5536646039241657</v>
      </c>
      <c r="G17" s="15">
        <f>'[1]قائمة المركز المالي'!G29/'[1]قائمة الدخل '!G10</f>
        <v>3.5588612546195213</v>
      </c>
      <c r="H17" s="15">
        <f>'[1]قائمة المركز المالي'!H29/'[1]قائمة الدخل '!H10</f>
        <v>3.4400247606248802</v>
      </c>
      <c r="I17" s="15">
        <f>'[1]قائمة المركز المالي'!I29/'[1]قائمة الدخل '!I10</f>
        <v>4.2355575285109834</v>
      </c>
      <c r="J17" s="15">
        <f>'[1]قائمة المركز المالي'!J29/'[1]قائمة الدخل '!J10</f>
        <v>3.8004444893432496</v>
      </c>
      <c r="K17" s="15">
        <f>'[1]قائمة المركز المالي'!K29/'[1]قائمة الدخل '!K10</f>
        <v>3.1894722046458712</v>
      </c>
      <c r="L17" s="15">
        <f>'[1]قائمة المركز المالي'!L29/'[1]قائمة الدخل '!L10</f>
        <v>2.8239719717593985</v>
      </c>
      <c r="M17" s="15">
        <f>'[1]قائمة المركز المالي'!M29/'[1]قائمة الدخل '!M10</f>
        <v>2.5008237620778662</v>
      </c>
      <c r="N17" s="15">
        <f>'[1]قائمة المركز المالي'!N29/'[1]قائمة الدخل '!N10</f>
        <v>1.9742661242560477</v>
      </c>
      <c r="O17" s="15">
        <f>'[1]قائمة المركز المالي'!O29/'[1]قائمة الدخل '!O10</f>
        <v>2.265243012492828</v>
      </c>
      <c r="P17" s="15">
        <f>'[1]قائمة المركز المالي'!P29/'[1]قائمة الدخل '!P10</f>
        <v>1.856413392003385</v>
      </c>
      <c r="Q17" s="15">
        <f>'[1]قائمة المركز المالي'!Q29/'[1]قائمة الدخل '!Q10</f>
        <v>1.5663647380641517</v>
      </c>
      <c r="R17" s="15">
        <f>'[1]قائمة المركز المالي'!R29/'[1]قائمة الدخل '!R10</f>
        <v>5.6330446549832764</v>
      </c>
      <c r="S17" s="23" t="s">
        <v>40</v>
      </c>
      <c r="T17" s="23" t="s">
        <v>41</v>
      </c>
    </row>
    <row r="18" spans="1:20">
      <c r="A18" s="14" t="s">
        <v>42</v>
      </c>
      <c r="B18" s="15">
        <f>'[1]قائمة المركز المالي'!B35/'[1]قائمة المركز المالي'!B22</f>
        <v>0.57689309052571813</v>
      </c>
      <c r="C18" s="15">
        <f>'[1]قائمة المركز المالي'!C35/'[1]قائمة المركز المالي'!C22</f>
        <v>0.63657868908979354</v>
      </c>
      <c r="D18" s="15">
        <f>'[1]قائمة المركز المالي'!D35/'[1]قائمة المركز المالي'!D22</f>
        <v>0.61394654178292107</v>
      </c>
      <c r="E18" s="15">
        <f>'[1]قائمة المركز المالي'!E35/'[1]قائمة المركز المالي'!E22</f>
        <v>0.56282004079760251</v>
      </c>
      <c r="F18" s="15">
        <f>'[1]قائمة المركز المالي'!F35/'[1]قائمة المركز المالي'!F22</f>
        <v>0.57664383259655327</v>
      </c>
      <c r="G18" s="15">
        <f>'[1]قائمة المركز المالي'!G35/'[1]قائمة المركز المالي'!G22</f>
        <v>0.57738141047811986</v>
      </c>
      <c r="H18" s="15">
        <f>'[1]قائمة المركز المالي'!H35/'[1]قائمة المركز المالي'!H22</f>
        <v>0.58922445735279538</v>
      </c>
      <c r="I18" s="15">
        <f>'[1]قائمة المركز المالي'!I35/'[1]قائمة المركز المالي'!I22</f>
        <v>0.5828559938517841</v>
      </c>
      <c r="J18" s="15">
        <f>'[1]قائمة المركز المالي'!J35/'[1]قائمة المركز المالي'!J22</f>
        <v>0.57546005190932492</v>
      </c>
      <c r="K18" s="15">
        <f>'[1]قائمة المركز المالي'!K35/'[1]قائمة المركز المالي'!K22</f>
        <v>0.55849664468064464</v>
      </c>
      <c r="L18" s="15">
        <f>'[1]قائمة المركز المالي'!L35/'[1]قائمة المركز المالي'!L22</f>
        <v>0.5821392563104314</v>
      </c>
      <c r="M18" s="15">
        <f>'[1]قائمة المركز المالي'!M35/'[1]قائمة المركز المالي'!M22</f>
        <v>0.58790998984470388</v>
      </c>
      <c r="N18" s="15">
        <f>'[1]قائمة المركز المالي'!N35/'[1]قائمة المركز المالي'!N22</f>
        <v>0.57128041702468346</v>
      </c>
      <c r="O18" s="15">
        <f>'[1]قائمة المركز المالي'!O35/'[1]قائمة المركز المالي'!O22</f>
        <v>0.56620651129430821</v>
      </c>
      <c r="P18" s="15">
        <f>'[1]قائمة المركز المالي'!P35/'[1]قائمة المركز المالي'!P22</f>
        <v>0.59018129466591518</v>
      </c>
      <c r="Q18" s="15">
        <f>'[1]قائمة المركز المالي'!Q35/'[1]قائمة المركز المالي'!Q22</f>
        <v>0.57364375019800939</v>
      </c>
      <c r="R18" s="15">
        <f>'[1]قائمة المركز المالي'!R35/'[1]قائمة المركز المالي'!R22</f>
        <v>0.48965234733532997</v>
      </c>
      <c r="S18" s="16" t="s">
        <v>43</v>
      </c>
      <c r="T18" s="16" t="s">
        <v>44</v>
      </c>
    </row>
    <row r="19" spans="1:20">
      <c r="A19" s="24" t="s">
        <v>45</v>
      </c>
      <c r="B19" s="25">
        <f>'[1]قائمة المركز المالي'!B44/'[1]قائمة المركز المالي'!B22</f>
        <v>0.42310690947428187</v>
      </c>
      <c r="C19" s="25">
        <f>'[1]قائمة المركز المالي'!C44/'[1]قائمة المركز المالي'!C22</f>
        <v>0.36342131091020646</v>
      </c>
      <c r="D19" s="25">
        <f>'[1]قائمة المركز المالي'!D44/'[1]قائمة المركز المالي'!D22</f>
        <v>0.38605345821707893</v>
      </c>
      <c r="E19" s="25">
        <f>'[1]قائمة المركز المالي'!E44/'[1]قائمة المركز المالي'!E22</f>
        <v>0.43717995920239749</v>
      </c>
      <c r="F19" s="25">
        <f>'[1]قائمة المركز المالي'!F44/'[1]قائمة المركز المالي'!F22</f>
        <v>0.42335616740344673</v>
      </c>
      <c r="G19" s="25">
        <f>'[1]قائمة المركز المالي'!G44/'[1]قائمة المركز المالي'!G22</f>
        <v>0.42261858952188014</v>
      </c>
      <c r="H19" s="25">
        <f>'[1]قائمة المركز المالي'!H44/'[1]قائمة المركز المالي'!H22</f>
        <v>0.41077554264720467</v>
      </c>
      <c r="I19" s="25">
        <f>'[1]قائمة المركز المالي'!I44/'[1]قائمة المركز المالي'!I22</f>
        <v>0.4171440061482159</v>
      </c>
      <c r="J19" s="25">
        <f>'[1]قائمة المركز المالي'!J44/'[1]قائمة المركز المالي'!J22</f>
        <v>0.42453994809067513</v>
      </c>
      <c r="K19" s="25">
        <f>'[1]قائمة المركز المالي'!K44/'[1]قائمة المركز المالي'!K22</f>
        <v>0.44150335531935536</v>
      </c>
      <c r="L19" s="25">
        <f>'[1]قائمة المركز المالي'!L44/'[1]قائمة المركز المالي'!L22</f>
        <v>0.41786074368956855</v>
      </c>
      <c r="M19" s="25">
        <f>'[1]قائمة المركز المالي'!M44/'[1]قائمة المركز المالي'!M22</f>
        <v>0.41209001015529606</v>
      </c>
      <c r="N19" s="25">
        <f>'[1]قائمة المركز المالي'!N44/'[1]قائمة المركز المالي'!N22</f>
        <v>0.42871958297531654</v>
      </c>
      <c r="O19" s="25">
        <f>'[1]قائمة المركز المالي'!O44/'[1]قائمة المركز المالي'!O22</f>
        <v>0.43379348870569173</v>
      </c>
      <c r="P19" s="25">
        <f>'[1]قائمة المركز المالي'!P44/'[1]قائمة المركز المالي'!P22</f>
        <v>0.40981870533408482</v>
      </c>
      <c r="Q19" s="25">
        <f>'[1]قائمة المركز المالي'!Q44/'[1]قائمة المركز المالي'!Q22</f>
        <v>0.42635624980199055</v>
      </c>
      <c r="R19" s="25">
        <f>'[1]قائمة المركز المالي'!R44/'[1]قائمة المركز المالي'!R22</f>
        <v>0.51034765266466997</v>
      </c>
      <c r="S19" s="26" t="s">
        <v>46</v>
      </c>
      <c r="T19" s="26" t="s">
        <v>47</v>
      </c>
    </row>
    <row r="21" spans="1:20" ht="17.25">
      <c r="A21" s="27" t="s">
        <v>48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8"/>
      <c r="M21" s="29"/>
      <c r="N21" s="29"/>
      <c r="O21" s="29"/>
      <c r="P21" s="29"/>
      <c r="Q21" s="29"/>
      <c r="R21" s="29"/>
      <c r="S21" s="29"/>
    </row>
    <row r="22" spans="1:20" ht="17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7"/>
      <c r="M22" s="29"/>
      <c r="N22" s="29"/>
      <c r="O22" s="29"/>
      <c r="P22" s="29"/>
      <c r="Q22" s="29"/>
      <c r="R22" s="29"/>
      <c r="S22" s="29"/>
    </row>
    <row r="23" spans="1:20">
      <c r="A23" s="30" t="s">
        <v>49</v>
      </c>
      <c r="B23" s="31">
        <v>21477804</v>
      </c>
      <c r="C23" s="31">
        <v>15341288</v>
      </c>
      <c r="D23" s="31">
        <v>13340250</v>
      </c>
      <c r="E23" s="32">
        <f>'[1]قائمة المركز المالي'!E38/'نسب مالية'!E26</f>
        <v>12705000</v>
      </c>
      <c r="F23" s="32">
        <f>'[1]قائمة المركز المالي'!F38/'نسب مالية'!F26</f>
        <v>12100000</v>
      </c>
      <c r="G23" s="31">
        <f>'[1]قائمة المركز المالي'!G38/'نسب مالية'!G26</f>
        <v>11000000</v>
      </c>
      <c r="H23" s="31">
        <f>'[1]قائمة المركز المالي'!H38/'نسب مالية'!H26</f>
        <v>10000000</v>
      </c>
      <c r="I23" s="31">
        <v>10000000</v>
      </c>
      <c r="J23" s="31">
        <v>10000000</v>
      </c>
      <c r="K23" s="31">
        <v>10000000</v>
      </c>
      <c r="L23" s="31">
        <v>10000000</v>
      </c>
      <c r="M23" s="31">
        <v>10000000</v>
      </c>
      <c r="N23" s="31">
        <v>10000000</v>
      </c>
      <c r="O23" s="31">
        <v>10000000</v>
      </c>
      <c r="P23" s="31">
        <v>10000000</v>
      </c>
      <c r="Q23" s="31">
        <v>10000000</v>
      </c>
      <c r="R23" s="31">
        <v>10000000</v>
      </c>
    </row>
    <row r="24" spans="1:20">
      <c r="A24" s="30" t="s">
        <v>50</v>
      </c>
      <c r="B24" s="32">
        <v>68131</v>
      </c>
      <c r="C24" s="32">
        <v>72166</v>
      </c>
      <c r="D24" s="32">
        <v>100179</v>
      </c>
      <c r="E24" s="32">
        <v>10432</v>
      </c>
      <c r="F24" s="32">
        <v>5740</v>
      </c>
      <c r="G24" s="32">
        <v>10067</v>
      </c>
      <c r="H24" s="32">
        <v>5850</v>
      </c>
      <c r="I24" s="32">
        <v>4550</v>
      </c>
      <c r="J24" s="33">
        <v>17043</v>
      </c>
      <c r="K24" s="33">
        <v>200</v>
      </c>
      <c r="L24" s="33">
        <v>1118</v>
      </c>
      <c r="M24" s="34">
        <v>0</v>
      </c>
      <c r="N24" s="33">
        <v>12904</v>
      </c>
      <c r="O24" s="31">
        <v>7980</v>
      </c>
      <c r="P24" s="31">
        <v>0</v>
      </c>
      <c r="Q24" s="31">
        <v>0</v>
      </c>
      <c r="R24" s="31">
        <v>0</v>
      </c>
    </row>
    <row r="25" spans="1:20">
      <c r="A25" s="30" t="s">
        <v>51</v>
      </c>
      <c r="B25" s="30">
        <v>2500.9899999999998</v>
      </c>
      <c r="C25" s="30">
        <v>1056.4000000000001</v>
      </c>
      <c r="D25" s="30">
        <v>631.41999999999996</v>
      </c>
      <c r="E25" s="35">
        <v>291.43</v>
      </c>
      <c r="F25" s="35">
        <v>311.98</v>
      </c>
      <c r="G25" s="35">
        <v>343.18</v>
      </c>
      <c r="H25" s="35">
        <v>269</v>
      </c>
      <c r="I25" s="30">
        <v>150.43</v>
      </c>
      <c r="J25" s="36">
        <v>159.75</v>
      </c>
      <c r="K25" s="36">
        <v>172.9</v>
      </c>
      <c r="L25" s="36">
        <v>178.9</v>
      </c>
      <c r="M25" s="37">
        <v>184.90199999999999</v>
      </c>
      <c r="N25" s="37">
        <v>184.90199999999999</v>
      </c>
      <c r="O25" s="38">
        <v>184.23</v>
      </c>
      <c r="P25" s="31">
        <v>0</v>
      </c>
      <c r="Q25" s="31">
        <v>0</v>
      </c>
      <c r="R25" s="31">
        <v>0</v>
      </c>
    </row>
    <row r="26" spans="1:20">
      <c r="A26" s="30" t="s">
        <v>52</v>
      </c>
      <c r="B26" s="30">
        <v>100</v>
      </c>
      <c r="C26" s="30">
        <v>100</v>
      </c>
      <c r="D26" s="30">
        <v>100</v>
      </c>
      <c r="E26" s="30">
        <v>100</v>
      </c>
      <c r="F26" s="30">
        <v>100</v>
      </c>
      <c r="G26" s="30">
        <v>100</v>
      </c>
      <c r="H26" s="30">
        <v>100</v>
      </c>
      <c r="I26" s="30">
        <v>100</v>
      </c>
      <c r="J26" s="30">
        <v>100</v>
      </c>
      <c r="K26" s="30">
        <v>100</v>
      </c>
      <c r="L26" s="30">
        <v>100</v>
      </c>
      <c r="M26" s="39">
        <v>100</v>
      </c>
      <c r="N26" s="39">
        <v>100</v>
      </c>
      <c r="O26" s="39">
        <v>100</v>
      </c>
      <c r="P26" s="39">
        <v>100</v>
      </c>
      <c r="Q26" s="39">
        <v>100</v>
      </c>
      <c r="R26" s="39">
        <v>100</v>
      </c>
    </row>
    <row r="27" spans="1:20">
      <c r="E27" s="21"/>
      <c r="F27" s="21"/>
    </row>
    <row r="28" spans="1:20">
      <c r="B28" s="40"/>
      <c r="C28" s="40"/>
      <c r="D28" s="40"/>
    </row>
    <row r="29" spans="1:20">
      <c r="J29" s="4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نسب مالية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2024-06-25T10:47:14Z</dcterms:created>
  <dcterms:modified xsi:type="dcterms:W3CDTF">2024-06-25T10:47:37Z</dcterms:modified>
</cp:coreProperties>
</file>