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05" windowWidth="20115" windowHeight="8505"/>
  </bookViews>
  <sheets>
    <sheet name="قائمة المركز المالي" sheetId="1" r:id="rId1"/>
  </sheets>
  <calcPr calcId="144525"/>
</workbook>
</file>

<file path=xl/calcChain.xml><?xml version="1.0" encoding="utf-8"?>
<calcChain xmlns="http://schemas.openxmlformats.org/spreadsheetml/2006/main">
  <c r="Q48" i="1" l="1"/>
  <c r="P48" i="1"/>
  <c r="O48" i="1"/>
  <c r="N48" i="1"/>
  <c r="M48" i="1"/>
  <c r="Q42" i="1"/>
  <c r="Q41" i="1"/>
  <c r="Q36" i="1"/>
  <c r="Q43" i="1" s="1"/>
  <c r="Q45" i="1" s="1"/>
  <c r="Q47" i="1" s="1"/>
  <c r="P36" i="1"/>
  <c r="P43" i="1" s="1"/>
  <c r="O36" i="1"/>
  <c r="O43" i="1" s="1"/>
  <c r="O45" i="1" s="1"/>
  <c r="O47" i="1" s="1"/>
  <c r="N36" i="1"/>
  <c r="N43" i="1" s="1"/>
  <c r="N45" i="1" s="1"/>
  <c r="N47" i="1" s="1"/>
  <c r="M36" i="1"/>
  <c r="M43" i="1" s="1"/>
  <c r="M45" i="1" s="1"/>
  <c r="M47" i="1" s="1"/>
  <c r="L36" i="1"/>
  <c r="L43" i="1" s="1"/>
  <c r="L45" i="1" s="1"/>
  <c r="K36" i="1"/>
  <c r="K43" i="1" s="1"/>
  <c r="K45" i="1" s="1"/>
  <c r="J36" i="1"/>
  <c r="J43" i="1" s="1"/>
  <c r="J45" i="1" s="1"/>
  <c r="I36" i="1"/>
  <c r="I43" i="1" s="1"/>
  <c r="I45" i="1" s="1"/>
  <c r="H36" i="1"/>
  <c r="H43" i="1" s="1"/>
  <c r="H45" i="1" s="1"/>
  <c r="G36" i="1"/>
  <c r="G43" i="1" s="1"/>
  <c r="G45" i="1" s="1"/>
  <c r="G49" i="1" s="1"/>
  <c r="F36" i="1"/>
  <c r="F43" i="1" s="1"/>
  <c r="F45" i="1" s="1"/>
  <c r="F49" i="1" s="1"/>
  <c r="E36" i="1"/>
  <c r="E43" i="1" s="1"/>
  <c r="E45" i="1" s="1"/>
  <c r="E49" i="1" s="1"/>
  <c r="D36" i="1"/>
  <c r="D43" i="1" s="1"/>
  <c r="D45" i="1" s="1"/>
  <c r="D49" i="1" s="1"/>
  <c r="C36" i="1"/>
  <c r="C43" i="1" s="1"/>
  <c r="C45" i="1" s="1"/>
  <c r="C49" i="1" s="1"/>
  <c r="B36" i="1"/>
  <c r="B43" i="1" s="1"/>
  <c r="B45" i="1" s="1"/>
  <c r="B49" i="1" s="1"/>
  <c r="Q32" i="1"/>
  <c r="P32" i="1"/>
  <c r="P45" i="1" s="1"/>
  <c r="P47" i="1" s="1"/>
  <c r="O32" i="1"/>
  <c r="N32" i="1"/>
  <c r="M32" i="1"/>
  <c r="L32" i="1"/>
  <c r="K32" i="1"/>
  <c r="J32" i="1"/>
  <c r="I32" i="1"/>
  <c r="H32" i="1"/>
  <c r="G32" i="1"/>
  <c r="F32" i="1"/>
  <c r="E32" i="1"/>
  <c r="D32" i="1"/>
  <c r="C32" i="1"/>
  <c r="B32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B21" i="1"/>
</calcChain>
</file>

<file path=xl/sharedStrings.xml><?xml version="1.0" encoding="utf-8"?>
<sst xmlns="http://schemas.openxmlformats.org/spreadsheetml/2006/main" count="151" uniqueCount="86">
  <si>
    <t>فرَنسَبنك - سورية</t>
  </si>
  <si>
    <t>قائمة المركز المالي</t>
  </si>
  <si>
    <t>Statement of Financial Position</t>
  </si>
  <si>
    <t>بعد تطبيق المعيار رقم 9</t>
  </si>
  <si>
    <t>البيان</t>
  </si>
  <si>
    <t>الموجودات</t>
  </si>
  <si>
    <t>ASSETS:</t>
  </si>
  <si>
    <t>نقد وارصدة لدى مصرف سورية المركزي</t>
  </si>
  <si>
    <t>Cash and Balances at Central Bank</t>
  </si>
  <si>
    <t xml:space="preserve">ارصدة لدى مصارف </t>
  </si>
  <si>
    <t>Balances at Banks</t>
  </si>
  <si>
    <t>ايداعات لدى مصارف</t>
  </si>
  <si>
    <t>-</t>
  </si>
  <si>
    <t>Deposits at Banks</t>
  </si>
  <si>
    <t>موجودات مالية متوفرة للبيع</t>
  </si>
  <si>
    <t>Financial Assets Available for Sale</t>
  </si>
  <si>
    <t>صافي التسهيلات الائتمانية المباشرة</t>
  </si>
  <si>
    <t>Direct Credit Facilities,Net</t>
  </si>
  <si>
    <t>موجودات مالية بالقيمة العادلة من خلال الدخل الشامل الآخر</t>
  </si>
  <si>
    <t>Financial assets at fair value through other comprehensive income</t>
  </si>
  <si>
    <t>موجودات مالية بالتكلفة المطفأة</t>
  </si>
  <si>
    <t xml:space="preserve">Financial assets at amortized cost </t>
  </si>
  <si>
    <t>موجودات ثابتة ملموسة</t>
  </si>
  <si>
    <t>Tangible Fixed Assets</t>
  </si>
  <si>
    <t>مشاريع قيد التنفيذ</t>
  </si>
  <si>
    <t>Projects in progress</t>
  </si>
  <si>
    <t>موجودات غير ملموسة</t>
  </si>
  <si>
    <t>Intangible Assets</t>
  </si>
  <si>
    <t>حق استخدام أصول مستأجرة</t>
  </si>
  <si>
    <t>Right to use leased assets</t>
  </si>
  <si>
    <t>موجودات ضريبية مؤجلة</t>
  </si>
  <si>
    <t>Deferred Income Tax Assets</t>
  </si>
  <si>
    <t>موجودات اخرى</t>
  </si>
  <si>
    <t>Other Assets</t>
  </si>
  <si>
    <t>وديعة مجمدة لدى مصرف سورية المركزي</t>
  </si>
  <si>
    <t xml:space="preserve"> Statutory blocked funds with Central Bank of Syria</t>
  </si>
  <si>
    <t>مجموع الموجودات</t>
  </si>
  <si>
    <t>Total Assets</t>
  </si>
  <si>
    <t>المطلوبات وحقوق المساهمين:</t>
  </si>
  <si>
    <t>Liabilities &amp; Shareholders' Equity:</t>
  </si>
  <si>
    <t>المطلوبات:</t>
  </si>
  <si>
    <t>Liabilities:</t>
  </si>
  <si>
    <t>ودائع مصارف</t>
  </si>
  <si>
    <t>Banks Deposits</t>
  </si>
  <si>
    <t>ودائع الزبائن</t>
  </si>
  <si>
    <t>Customers Deposits</t>
  </si>
  <si>
    <t xml:space="preserve">تأمينات نقدية </t>
  </si>
  <si>
    <t>Cash Margins</t>
  </si>
  <si>
    <t>الأموال المقترضة المساندة</t>
  </si>
  <si>
    <t>Loans and Borrowing</t>
  </si>
  <si>
    <t>مطلوبات ضريبية مؤجلة</t>
  </si>
  <si>
    <t xml:space="preserve">               -</t>
  </si>
  <si>
    <t>Deferred Income Tax Liabilities</t>
  </si>
  <si>
    <t>مخصصات متنوعة</t>
  </si>
  <si>
    <t xml:space="preserve">Sundry Provisions  </t>
  </si>
  <si>
    <t>مطلوبات اخرى</t>
  </si>
  <si>
    <t>Other Liabilities</t>
  </si>
  <si>
    <t>مجموع المطلوبات</t>
  </si>
  <si>
    <t>Total Liabilities</t>
  </si>
  <si>
    <t>حقوق الملكية:</t>
  </si>
  <si>
    <t xml:space="preserve"> Shareholders' Equity:</t>
  </si>
  <si>
    <t>رأس المال المصرح به</t>
  </si>
  <si>
    <t>Authorized Capital</t>
  </si>
  <si>
    <t xml:space="preserve">رأس المال غير المكتتب به </t>
  </si>
  <si>
    <t xml:space="preserve">             -</t>
  </si>
  <si>
    <t xml:space="preserve">                -</t>
  </si>
  <si>
    <t>Unsubscribed Capital</t>
  </si>
  <si>
    <t>رأس المال الصادر والمكتتب به والمسدد بالكامل</t>
  </si>
  <si>
    <t>Capital Issued and Subscribed and Paid in Full</t>
  </si>
  <si>
    <t>احتياطي قانوني</t>
  </si>
  <si>
    <t>Legal reserve</t>
  </si>
  <si>
    <t>احتياطي خاص</t>
  </si>
  <si>
    <t>Special reserve</t>
  </si>
  <si>
    <t>التغير المتراكم في القيمة العادلة للموجودات المالية المتوفرة للبيع</t>
  </si>
  <si>
    <t>Accumulated Change in Fair Value</t>
  </si>
  <si>
    <t>احتياطي عام لمخاطر التمويل</t>
  </si>
  <si>
    <t>General Reserve for Financing Risks</t>
  </si>
  <si>
    <t>خسائر متراكمة محققة</t>
  </si>
  <si>
    <t>Accumulated Losses Realized</t>
  </si>
  <si>
    <t>أرباح (خسائر) متراكمة غير محققة</t>
  </si>
  <si>
    <t>Gains (Losses) Accumulated Unrealized</t>
  </si>
  <si>
    <t>مجموع حقوق الملكية</t>
  </si>
  <si>
    <t>Total Shareholders' Equity</t>
  </si>
  <si>
    <t>مجموع المطلوبات وحقوق الملكية</t>
  </si>
  <si>
    <t xml:space="preserve"> Total Liabilities &amp; Shareholders' Equity</t>
  </si>
  <si>
    <t>اجمالي الودائع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</si>
</sst>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_-* #,##0_-;_-* #,##0\-;_-* &quot;-&quot;_-;_-@_-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FF0000"/>
      <name val="Arabic Transparent"/>
      <charset val="178"/>
    </font>
    <font>
      <sz val="12"/>
      <color theme="1"/>
      <name val="Arabic Transparent"/>
      <charset val="178"/>
    </font>
    <font>
      <sz val="12"/>
      <color theme="1"/>
      <name val="Calibri"/>
      <family val="2"/>
      <scheme val="minor"/>
    </font>
    <font>
      <b/>
      <sz val="12"/>
      <color theme="1"/>
      <name val="Arabic Transparent"/>
      <charset val="178"/>
    </font>
    <font>
      <b/>
      <sz val="12"/>
      <color theme="0"/>
      <name val="Arabic Transparent"/>
      <charset val="178"/>
    </font>
    <font>
      <b/>
      <u/>
      <sz val="12"/>
      <color theme="1"/>
      <name val="Arabic Transparent"/>
      <charset val="178"/>
    </font>
    <font>
      <sz val="12"/>
      <color theme="1"/>
      <name val="Arabic Transparent"/>
    </font>
    <font>
      <u/>
      <sz val="12"/>
      <color theme="1"/>
      <name val="Arabic Transparent"/>
      <charset val="178"/>
    </font>
    <font>
      <u val="singleAccounting"/>
      <sz val="12"/>
      <color theme="1"/>
      <name val="Arabic Transparent"/>
      <charset val="178"/>
    </font>
    <font>
      <sz val="12"/>
      <color theme="0"/>
      <name val="Arabic Transparent"/>
      <charset val="178"/>
    </font>
    <font>
      <sz val="10"/>
      <name val="Arial"/>
      <family val="2"/>
    </font>
    <font>
      <sz val="11"/>
      <color theme="1"/>
      <name val="Calibri"/>
      <family val="2"/>
      <charset val="17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3" fillId="0" borderId="0"/>
    <xf numFmtId="0" fontId="12" fillId="0" borderId="0"/>
  </cellStyleXfs>
  <cellXfs count="77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6" fillId="2" borderId="0" xfId="0" applyFont="1" applyFill="1" applyAlignment="1">
      <alignment horizontal="right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0" fontId="3" fillId="3" borderId="1" xfId="0" applyFont="1" applyFill="1" applyBorder="1" applyAlignment="1"/>
    <xf numFmtId="37" fontId="3" fillId="0" borderId="0" xfId="0" applyNumberFormat="1" applyFont="1"/>
    <xf numFmtId="37" fontId="3" fillId="0" borderId="0" xfId="0" applyNumberFormat="1" applyFont="1" applyAlignment="1">
      <alignment horizontal="left" vertical="center"/>
    </xf>
    <xf numFmtId="0" fontId="6" fillId="4" borderId="2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6" fillId="4" borderId="0" xfId="0" applyFont="1" applyFill="1" applyAlignment="1">
      <alignment horizontal="left" vertical="center"/>
    </xf>
    <xf numFmtId="0" fontId="7" fillId="0" borderId="4" xfId="0" applyFont="1" applyBorder="1" applyAlignment="1">
      <alignment horizontal="right"/>
    </xf>
    <xf numFmtId="0" fontId="7" fillId="0" borderId="5" xfId="0" applyFont="1" applyBorder="1" applyAlignment="1">
      <alignment horizontal="right"/>
    </xf>
    <xf numFmtId="0" fontId="5" fillId="0" borderId="6" xfId="0" applyFont="1" applyBorder="1" applyAlignment="1">
      <alignment horizontal="right"/>
    </xf>
    <xf numFmtId="0" fontId="3" fillId="0" borderId="6" xfId="0" applyFont="1" applyBorder="1" applyAlignment="1">
      <alignment horizontal="right"/>
    </xf>
    <xf numFmtId="37" fontId="3" fillId="0" borderId="6" xfId="0" applyNumberFormat="1" applyFont="1" applyBorder="1" applyAlignment="1">
      <alignment horizontal="right"/>
    </xf>
    <xf numFmtId="0" fontId="7" fillId="0" borderId="5" xfId="0" applyFont="1" applyBorder="1" applyAlignment="1">
      <alignment horizontal="left"/>
    </xf>
    <xf numFmtId="0" fontId="3" fillId="0" borderId="0" xfId="0" applyFont="1" applyAlignment="1">
      <alignment horizontal="right"/>
    </xf>
    <xf numFmtId="37" fontId="3" fillId="0" borderId="7" xfId="0" applyNumberFormat="1" applyFont="1" applyBorder="1" applyAlignment="1">
      <alignment horizontal="right"/>
    </xf>
    <xf numFmtId="37" fontId="3" fillId="0" borderId="8" xfId="0" applyNumberFormat="1" applyFont="1" applyBorder="1" applyAlignment="1">
      <alignment horizontal="right"/>
    </xf>
    <xf numFmtId="164" fontId="3" fillId="0" borderId="8" xfId="1" applyNumberFormat="1" applyFont="1" applyFill="1" applyBorder="1" applyAlignment="1">
      <alignment horizontal="right"/>
    </xf>
    <xf numFmtId="41" fontId="3" fillId="0" borderId="8" xfId="2" applyNumberFormat="1" applyFont="1" applyFill="1" applyBorder="1" applyAlignment="1">
      <alignment horizontal="right"/>
    </xf>
    <xf numFmtId="41" fontId="3" fillId="0" borderId="8" xfId="2" applyNumberFormat="1" applyFont="1" applyFill="1" applyBorder="1" applyAlignment="1">
      <alignment horizontal="left"/>
    </xf>
    <xf numFmtId="37" fontId="8" fillId="0" borderId="7" xfId="0" applyNumberFormat="1" applyFont="1" applyBorder="1" applyAlignment="1">
      <alignment horizontal="right"/>
    </xf>
    <xf numFmtId="37" fontId="8" fillId="0" borderId="8" xfId="0" applyNumberFormat="1" applyFont="1" applyBorder="1" applyAlignment="1">
      <alignment horizontal="right"/>
    </xf>
    <xf numFmtId="0" fontId="8" fillId="0" borderId="0" xfId="0" applyFont="1" applyAlignment="1">
      <alignment horizontal="right"/>
    </xf>
    <xf numFmtId="0" fontId="8" fillId="0" borderId="0" xfId="0" applyFont="1" applyBorder="1" applyAlignment="1">
      <alignment horizontal="right"/>
    </xf>
    <xf numFmtId="0" fontId="8" fillId="0" borderId="9" xfId="0" applyFont="1" applyBorder="1" applyAlignment="1">
      <alignment horizontal="right"/>
    </xf>
    <xf numFmtId="43" fontId="8" fillId="0" borderId="9" xfId="1" applyFont="1" applyBorder="1" applyAlignment="1">
      <alignment horizontal="right"/>
    </xf>
    <xf numFmtId="164" fontId="8" fillId="0" borderId="9" xfId="1" applyNumberFormat="1" applyFont="1" applyBorder="1" applyAlignment="1">
      <alignment horizontal="right"/>
    </xf>
    <xf numFmtId="3" fontId="3" fillId="0" borderId="8" xfId="0" applyNumberFormat="1" applyFont="1" applyBorder="1" applyAlignment="1">
      <alignment horizontal="right"/>
    </xf>
    <xf numFmtId="164" fontId="3" fillId="0" borderId="8" xfId="1" applyNumberFormat="1" applyFont="1" applyFill="1" applyBorder="1" applyAlignment="1">
      <alignment horizontal="center"/>
    </xf>
    <xf numFmtId="41" fontId="3" fillId="0" borderId="8" xfId="2" applyNumberFormat="1" applyFont="1" applyFill="1" applyBorder="1" applyAlignment="1">
      <alignment horizontal="center"/>
    </xf>
    <xf numFmtId="41" fontId="3" fillId="5" borderId="8" xfId="2" applyNumberFormat="1" applyFont="1" applyFill="1" applyBorder="1"/>
    <xf numFmtId="164" fontId="3" fillId="0" borderId="8" xfId="1" applyNumberFormat="1" applyFont="1" applyFill="1" applyBorder="1" applyAlignment="1">
      <alignment horizontal="right" vertical="center"/>
    </xf>
    <xf numFmtId="164" fontId="8" fillId="0" borderId="0" xfId="1" applyNumberFormat="1" applyFont="1" applyBorder="1" applyAlignment="1">
      <alignment horizontal="right"/>
    </xf>
    <xf numFmtId="164" fontId="8" fillId="0" borderId="9" xfId="1" applyNumberFormat="1" applyFont="1" applyBorder="1" applyAlignment="1">
      <alignment horizontal="center"/>
    </xf>
    <xf numFmtId="37" fontId="3" fillId="0" borderId="8" xfId="0" applyNumberFormat="1" applyFont="1" applyBorder="1" applyAlignment="1">
      <alignment horizontal="center"/>
    </xf>
    <xf numFmtId="41" fontId="3" fillId="0" borderId="8" xfId="2" applyNumberFormat="1" applyFont="1" applyFill="1" applyBorder="1" applyAlignment="1">
      <alignment horizontal="left" wrapText="1"/>
    </xf>
    <xf numFmtId="164" fontId="8" fillId="0" borderId="10" xfId="1" applyNumberFormat="1" applyFont="1" applyBorder="1" applyAlignment="1">
      <alignment horizontal="right"/>
    </xf>
    <xf numFmtId="37" fontId="9" fillId="0" borderId="11" xfId="0" applyNumberFormat="1" applyFont="1" applyBorder="1" applyAlignment="1">
      <alignment horizontal="right"/>
    </xf>
    <xf numFmtId="37" fontId="9" fillId="0" borderId="12" xfId="0" applyNumberFormat="1" applyFont="1" applyBorder="1" applyAlignment="1">
      <alignment horizontal="right"/>
    </xf>
    <xf numFmtId="41" fontId="10" fillId="0" borderId="8" xfId="2" applyNumberFormat="1" applyFont="1" applyFill="1" applyBorder="1" applyAlignment="1">
      <alignment horizontal="right"/>
    </xf>
    <xf numFmtId="164" fontId="9" fillId="0" borderId="8" xfId="1" applyNumberFormat="1" applyFont="1" applyFill="1" applyBorder="1" applyAlignment="1">
      <alignment horizontal="right"/>
    </xf>
    <xf numFmtId="37" fontId="9" fillId="0" borderId="8" xfId="0" applyNumberFormat="1" applyFont="1" applyBorder="1" applyAlignment="1">
      <alignment horizontal="right"/>
    </xf>
    <xf numFmtId="37" fontId="6" fillId="4" borderId="7" xfId="0" applyNumberFormat="1" applyFont="1" applyFill="1" applyBorder="1" applyAlignment="1">
      <alignment horizontal="right" vertical="center"/>
    </xf>
    <xf numFmtId="37" fontId="6" fillId="4" borderId="8" xfId="0" applyNumberFormat="1" applyFont="1" applyFill="1" applyBorder="1" applyAlignment="1">
      <alignment horizontal="right" vertical="center"/>
    </xf>
    <xf numFmtId="41" fontId="6" fillId="4" borderId="8" xfId="2" applyNumberFormat="1" applyFont="1" applyFill="1" applyBorder="1" applyAlignment="1">
      <alignment horizontal="right"/>
    </xf>
    <xf numFmtId="0" fontId="11" fillId="4" borderId="0" xfId="0" applyFont="1" applyFill="1" applyAlignment="1">
      <alignment horizontal="left"/>
    </xf>
    <xf numFmtId="0" fontId="5" fillId="0" borderId="7" xfId="0" applyFont="1" applyBorder="1" applyAlignment="1">
      <alignment horizontal="right"/>
    </xf>
    <xf numFmtId="0" fontId="5" fillId="0" borderId="8" xfId="0" applyFont="1" applyBorder="1" applyAlignment="1">
      <alignment horizontal="right"/>
    </xf>
    <xf numFmtId="0" fontId="3" fillId="0" borderId="8" xfId="0" applyFont="1" applyBorder="1" applyAlignment="1">
      <alignment horizontal="right"/>
    </xf>
    <xf numFmtId="37" fontId="5" fillId="0" borderId="8" xfId="0" applyNumberFormat="1" applyFont="1" applyBorder="1" applyAlignment="1">
      <alignment horizontal="right"/>
    </xf>
    <xf numFmtId="37" fontId="5" fillId="0" borderId="8" xfId="0" applyNumberFormat="1" applyFont="1" applyBorder="1" applyAlignment="1">
      <alignment horizontal="left"/>
    </xf>
    <xf numFmtId="0" fontId="7" fillId="0" borderId="7" xfId="0" applyFont="1" applyBorder="1" applyAlignment="1">
      <alignment horizontal="right"/>
    </xf>
    <xf numFmtId="0" fontId="7" fillId="0" borderId="8" xfId="0" applyFont="1" applyBorder="1" applyAlignment="1">
      <alignment horizontal="right"/>
    </xf>
    <xf numFmtId="0" fontId="7" fillId="0" borderId="8" xfId="0" applyFont="1" applyBorder="1" applyAlignment="1">
      <alignment horizontal="left"/>
    </xf>
    <xf numFmtId="41" fontId="3" fillId="0" borderId="8" xfId="2" applyNumberFormat="1" applyFont="1" applyFill="1" applyBorder="1" applyAlignment="1">
      <alignment horizontal="left" readingOrder="1"/>
    </xf>
    <xf numFmtId="164" fontId="3" fillId="0" borderId="10" xfId="1" applyNumberFormat="1" applyFont="1" applyBorder="1" applyAlignment="1">
      <alignment horizontal="right"/>
    </xf>
    <xf numFmtId="41" fontId="3" fillId="0" borderId="7" xfId="2" applyNumberFormat="1" applyFont="1" applyFill="1" applyBorder="1" applyAlignment="1">
      <alignment horizontal="right"/>
    </xf>
    <xf numFmtId="41" fontId="10" fillId="0" borderId="7" xfId="2" applyNumberFormat="1" applyFont="1" applyFill="1" applyBorder="1" applyAlignment="1">
      <alignment horizontal="right"/>
    </xf>
    <xf numFmtId="41" fontId="6" fillId="4" borderId="7" xfId="2" applyNumberFormat="1" applyFont="1" applyFill="1" applyBorder="1" applyAlignment="1">
      <alignment horizontal="right"/>
    </xf>
    <xf numFmtId="37" fontId="3" fillId="0" borderId="8" xfId="0" applyNumberFormat="1" applyFont="1" applyBorder="1" applyAlignment="1">
      <alignment horizontal="left"/>
    </xf>
    <xf numFmtId="0" fontId="5" fillId="0" borderId="0" xfId="0" applyFont="1" applyAlignment="1">
      <alignment horizontal="right"/>
    </xf>
    <xf numFmtId="164" fontId="3" fillId="0" borderId="0" xfId="1" applyNumberFormat="1" applyFont="1" applyFill="1" applyBorder="1" applyAlignment="1">
      <alignment horizontal="right"/>
    </xf>
    <xf numFmtId="43" fontId="3" fillId="0" borderId="7" xfId="1" applyFont="1" applyFill="1" applyBorder="1" applyAlignment="1">
      <alignment horizontal="right"/>
    </xf>
    <xf numFmtId="43" fontId="3" fillId="0" borderId="8" xfId="1" applyFont="1" applyFill="1" applyBorder="1" applyAlignment="1">
      <alignment horizontal="right"/>
    </xf>
    <xf numFmtId="37" fontId="7" fillId="0" borderId="8" xfId="0" applyNumberFormat="1" applyFont="1" applyBorder="1" applyAlignment="1">
      <alignment horizontal="right"/>
    </xf>
    <xf numFmtId="37" fontId="7" fillId="0" borderId="8" xfId="0" applyNumberFormat="1" applyFont="1" applyBorder="1" applyAlignment="1">
      <alignment horizontal="left"/>
    </xf>
    <xf numFmtId="37" fontId="6" fillId="4" borderId="12" xfId="0" applyNumberFormat="1" applyFont="1" applyFill="1" applyBorder="1" applyAlignment="1">
      <alignment horizontal="right" vertical="center"/>
    </xf>
    <xf numFmtId="41" fontId="5" fillId="0" borderId="0" xfId="0" applyNumberFormat="1" applyFont="1"/>
    <xf numFmtId="41" fontId="3" fillId="0" borderId="0" xfId="0" applyNumberFormat="1" applyFont="1"/>
    <xf numFmtId="37" fontId="5" fillId="0" borderId="0" xfId="0" applyNumberFormat="1" applyFont="1"/>
  </cellXfs>
  <cellStyles count="9">
    <cellStyle name="Comma" xfId="1" builtinId="3"/>
    <cellStyle name="Comma [0]" xfId="2" builtinId="6"/>
    <cellStyle name="Comma 2" xfId="3"/>
    <cellStyle name="Normal" xfId="0" builtinId="0"/>
    <cellStyle name="Normal 2" xfId="4"/>
    <cellStyle name="Normal 3" xfId="5"/>
    <cellStyle name="Normal 4" xfId="6"/>
    <cellStyle name="Normal 5" xfId="7"/>
    <cellStyle name="Normal 6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R49"/>
  <sheetViews>
    <sheetView rightToLeft="1" tabSelected="1" zoomScale="115" zoomScaleNormal="115" workbookViewId="0">
      <selection activeCell="B49" sqref="B49"/>
    </sheetView>
  </sheetViews>
  <sheetFormatPr defaultRowHeight="15.75"/>
  <cols>
    <col min="1" max="1" width="55" style="4" bestFit="1" customWidth="1"/>
    <col min="2" max="2" width="21.28515625" style="4" bestFit="1" customWidth="1"/>
    <col min="3" max="4" width="20.140625" style="4" bestFit="1" customWidth="1"/>
    <col min="5" max="5" width="21.7109375" style="2" bestFit="1" customWidth="1"/>
    <col min="6" max="6" width="23" style="3" hidden="1" customWidth="1"/>
    <col min="7" max="7" width="23" style="4" hidden="1" customWidth="1"/>
    <col min="8" max="8" width="20" style="4" hidden="1" customWidth="1"/>
    <col min="9" max="9" width="20" style="5" hidden="1" customWidth="1"/>
    <col min="10" max="10" width="19.5703125" style="5" hidden="1" customWidth="1"/>
    <col min="11" max="15" width="19.5703125" style="4" hidden="1" customWidth="1"/>
    <col min="16" max="16" width="19.5703125" style="5" hidden="1" customWidth="1"/>
    <col min="17" max="17" width="18.28515625" style="10" hidden="1" customWidth="1"/>
    <col min="18" max="18" width="73.85546875" style="10" bestFit="1" customWidth="1"/>
    <col min="19" max="16384" width="9.140625" style="2"/>
  </cols>
  <sheetData>
    <row r="2" spans="1:18">
      <c r="A2" s="1" t="s">
        <v>0</v>
      </c>
      <c r="B2" s="1"/>
      <c r="C2" s="1"/>
      <c r="D2" s="1"/>
      <c r="P2" s="4"/>
      <c r="Q2" s="4"/>
      <c r="R2" s="4"/>
    </row>
    <row r="3" spans="1:18">
      <c r="A3" s="6" t="s">
        <v>1</v>
      </c>
      <c r="B3" s="6"/>
      <c r="C3" s="6"/>
      <c r="D3" s="6"/>
      <c r="E3" s="6"/>
      <c r="F3" s="6"/>
      <c r="G3" s="6"/>
      <c r="H3" s="6"/>
      <c r="I3" s="7"/>
      <c r="J3" s="7"/>
      <c r="K3" s="7"/>
      <c r="L3" s="7"/>
      <c r="M3" s="7"/>
      <c r="N3" s="7"/>
      <c r="O3" s="7"/>
      <c r="P3" s="7"/>
      <c r="Q3" s="7"/>
      <c r="R3" s="8" t="s">
        <v>2</v>
      </c>
    </row>
    <row r="4" spans="1:18">
      <c r="E4" s="9" t="s">
        <v>3</v>
      </c>
      <c r="F4" s="9"/>
      <c r="G4" s="9"/>
      <c r="R4" s="11"/>
    </row>
    <row r="5" spans="1:18" s="5" customFormat="1">
      <c r="A5" s="12" t="s">
        <v>4</v>
      </c>
      <c r="B5" s="12">
        <v>2023</v>
      </c>
      <c r="C5" s="12">
        <v>2022</v>
      </c>
      <c r="D5" s="13">
        <v>2021</v>
      </c>
      <c r="E5" s="13">
        <v>2020</v>
      </c>
      <c r="F5" s="13">
        <v>2019</v>
      </c>
      <c r="G5" s="13">
        <v>2018</v>
      </c>
      <c r="H5" s="13">
        <v>2017</v>
      </c>
      <c r="I5" s="13">
        <v>2016</v>
      </c>
      <c r="J5" s="13">
        <v>2015</v>
      </c>
      <c r="K5" s="13">
        <v>2014</v>
      </c>
      <c r="L5" s="13">
        <v>2013</v>
      </c>
      <c r="M5" s="13">
        <v>2012</v>
      </c>
      <c r="N5" s="13">
        <v>2011</v>
      </c>
      <c r="O5" s="13">
        <v>2010</v>
      </c>
      <c r="P5" s="13">
        <v>2009</v>
      </c>
      <c r="Q5" s="13">
        <v>2008</v>
      </c>
      <c r="R5" s="14" t="s">
        <v>2</v>
      </c>
    </row>
    <row r="6" spans="1:18" s="21" customFormat="1">
      <c r="A6" s="15" t="s">
        <v>5</v>
      </c>
      <c r="B6" s="1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7"/>
      <c r="P6" s="18"/>
      <c r="Q6" s="19"/>
      <c r="R6" s="20" t="s">
        <v>6</v>
      </c>
    </row>
    <row r="7" spans="1:18" s="21" customFormat="1" ht="15">
      <c r="A7" s="22" t="s">
        <v>7</v>
      </c>
      <c r="B7" s="22">
        <v>649491610443</v>
      </c>
      <c r="C7" s="23">
        <v>170892554977</v>
      </c>
      <c r="D7" s="23">
        <v>177763714011</v>
      </c>
      <c r="E7" s="24">
        <v>90302361497</v>
      </c>
      <c r="F7" s="24">
        <v>30174909640</v>
      </c>
      <c r="G7" s="24">
        <v>29452880252</v>
      </c>
      <c r="H7" s="23">
        <v>20592687931</v>
      </c>
      <c r="I7" s="23">
        <v>14552265873</v>
      </c>
      <c r="J7" s="23">
        <v>14235584552</v>
      </c>
      <c r="K7" s="23">
        <v>9093165632</v>
      </c>
      <c r="L7" s="23">
        <v>6864397866</v>
      </c>
      <c r="M7" s="23">
        <v>5658981560</v>
      </c>
      <c r="N7" s="25">
        <v>3204460458</v>
      </c>
      <c r="O7" s="25">
        <v>2424255103</v>
      </c>
      <c r="P7" s="25">
        <v>1893771101</v>
      </c>
      <c r="Q7" s="25">
        <v>481750437</v>
      </c>
      <c r="R7" s="26" t="s">
        <v>8</v>
      </c>
    </row>
    <row r="8" spans="1:18" s="21" customFormat="1" ht="18.75" customHeight="1">
      <c r="A8" s="22" t="s">
        <v>9</v>
      </c>
      <c r="B8" s="22">
        <v>685644186712</v>
      </c>
      <c r="C8" s="23">
        <v>115610723715</v>
      </c>
      <c r="D8" s="23">
        <v>132655530370</v>
      </c>
      <c r="E8" s="24">
        <v>70867179277</v>
      </c>
      <c r="F8" s="24">
        <v>32288495426</v>
      </c>
      <c r="G8" s="24">
        <v>31452388826</v>
      </c>
      <c r="H8" s="23">
        <v>47639403708</v>
      </c>
      <c r="I8" s="23">
        <v>55092807414</v>
      </c>
      <c r="J8" s="23">
        <v>43910196495</v>
      </c>
      <c r="K8" s="23">
        <v>22853852424</v>
      </c>
      <c r="L8" s="23">
        <v>18757350570</v>
      </c>
      <c r="M8" s="25">
        <v>11512472355</v>
      </c>
      <c r="N8" s="25">
        <v>11349759899</v>
      </c>
      <c r="O8" s="25">
        <v>6681108977</v>
      </c>
      <c r="P8" s="25">
        <v>5297020403</v>
      </c>
      <c r="Q8" s="25">
        <v>1012373874</v>
      </c>
      <c r="R8" s="26" t="s">
        <v>10</v>
      </c>
    </row>
    <row r="9" spans="1:18" s="21" customFormat="1" ht="17.25" customHeight="1">
      <c r="A9" s="27" t="s">
        <v>11</v>
      </c>
      <c r="B9" s="27">
        <v>18299175009</v>
      </c>
      <c r="C9" s="28">
        <v>6989235433</v>
      </c>
      <c r="D9" s="28">
        <v>2024725581</v>
      </c>
      <c r="E9" s="24">
        <v>0</v>
      </c>
      <c r="F9" s="24">
        <v>2354930254</v>
      </c>
      <c r="G9" s="24">
        <v>3658787329</v>
      </c>
      <c r="H9" s="23" t="s">
        <v>12</v>
      </c>
      <c r="I9" s="23">
        <v>4343787212</v>
      </c>
      <c r="J9" s="23" t="s">
        <v>12</v>
      </c>
      <c r="K9" s="23">
        <v>395920000</v>
      </c>
      <c r="L9" s="23">
        <v>1902200728</v>
      </c>
      <c r="M9" s="23">
        <v>2097965174</v>
      </c>
      <c r="N9" s="25">
        <v>2117669641</v>
      </c>
      <c r="O9" s="25">
        <v>3416856744</v>
      </c>
      <c r="P9" s="25">
        <v>2400000000</v>
      </c>
      <c r="Q9" s="25">
        <v>0</v>
      </c>
      <c r="R9" s="26" t="s">
        <v>13</v>
      </c>
    </row>
    <row r="10" spans="1:18" s="21" customFormat="1" ht="15">
      <c r="A10" s="29" t="s">
        <v>14</v>
      </c>
      <c r="B10" s="30"/>
      <c r="C10" s="31">
        <v>0</v>
      </c>
      <c r="D10" s="32">
        <v>0</v>
      </c>
      <c r="E10" s="33">
        <v>0</v>
      </c>
      <c r="F10" s="33">
        <v>0</v>
      </c>
      <c r="G10" s="33">
        <v>0</v>
      </c>
      <c r="H10" s="23">
        <v>2253396837</v>
      </c>
      <c r="I10" s="23">
        <v>15598412533</v>
      </c>
      <c r="J10" s="23">
        <v>10189588819</v>
      </c>
      <c r="K10" s="23">
        <v>6458610866</v>
      </c>
      <c r="L10" s="23">
        <v>4641491924</v>
      </c>
      <c r="M10" s="23">
        <v>1862047971</v>
      </c>
      <c r="N10" s="25">
        <v>1304723239</v>
      </c>
      <c r="O10" s="25">
        <v>1084590765</v>
      </c>
      <c r="P10" s="25">
        <v>730314683</v>
      </c>
      <c r="Q10" s="25">
        <v>0</v>
      </c>
      <c r="R10" s="26" t="s">
        <v>15</v>
      </c>
    </row>
    <row r="11" spans="1:18" s="21" customFormat="1" ht="15">
      <c r="A11" s="27" t="s">
        <v>16</v>
      </c>
      <c r="B11" s="27">
        <v>152583174869</v>
      </c>
      <c r="C11" s="28">
        <v>81020975536</v>
      </c>
      <c r="D11" s="28">
        <v>55851608790</v>
      </c>
      <c r="E11" s="24">
        <v>51004455746</v>
      </c>
      <c r="F11" s="24">
        <v>39738844336</v>
      </c>
      <c r="G11" s="24">
        <v>26095662683</v>
      </c>
      <c r="H11" s="23">
        <v>21137872064</v>
      </c>
      <c r="I11" s="23">
        <v>19423457814</v>
      </c>
      <c r="J11" s="23">
        <v>16016489239</v>
      </c>
      <c r="K11" s="23">
        <v>11499944246</v>
      </c>
      <c r="L11" s="23">
        <v>8047909605</v>
      </c>
      <c r="M11" s="34">
        <v>10738014884</v>
      </c>
      <c r="N11" s="25">
        <v>11530804490</v>
      </c>
      <c r="O11" s="25">
        <v>8738607121</v>
      </c>
      <c r="P11" s="25">
        <v>2358128720</v>
      </c>
      <c r="Q11" s="25">
        <v>0</v>
      </c>
      <c r="R11" s="26" t="s">
        <v>17</v>
      </c>
    </row>
    <row r="12" spans="1:18" s="21" customFormat="1" ht="15">
      <c r="A12" s="27" t="s">
        <v>18</v>
      </c>
      <c r="B12" s="27">
        <v>260917800</v>
      </c>
      <c r="C12" s="28">
        <v>260917800</v>
      </c>
      <c r="D12" s="28">
        <v>260917800</v>
      </c>
      <c r="E12" s="24">
        <v>104367120</v>
      </c>
      <c r="F12" s="35">
        <v>0</v>
      </c>
      <c r="G12" s="35">
        <v>0</v>
      </c>
      <c r="H12" s="35">
        <v>0</v>
      </c>
      <c r="I12" s="35">
        <v>0</v>
      </c>
      <c r="J12" s="35">
        <v>0</v>
      </c>
      <c r="K12" s="35">
        <v>0</v>
      </c>
      <c r="L12" s="35">
        <v>0</v>
      </c>
      <c r="M12" s="35">
        <v>0</v>
      </c>
      <c r="N12" s="36">
        <v>0</v>
      </c>
      <c r="O12" s="36">
        <v>0</v>
      </c>
      <c r="P12" s="36">
        <v>0</v>
      </c>
      <c r="Q12" s="36">
        <v>0</v>
      </c>
      <c r="R12" s="37" t="s">
        <v>19</v>
      </c>
    </row>
    <row r="13" spans="1:18" s="21" customFormat="1" ht="15">
      <c r="A13" s="27" t="s">
        <v>20</v>
      </c>
      <c r="B13" s="27">
        <v>0</v>
      </c>
      <c r="C13" s="28">
        <v>56256133370</v>
      </c>
      <c r="D13" s="28">
        <v>46434248278</v>
      </c>
      <c r="E13" s="24">
        <v>26934394553</v>
      </c>
      <c r="F13" s="24">
        <v>14711243245</v>
      </c>
      <c r="G13" s="24">
        <v>16667505343</v>
      </c>
      <c r="H13" s="23">
        <v>5545729023</v>
      </c>
      <c r="I13" s="38" t="s">
        <v>12</v>
      </c>
      <c r="J13" s="38" t="s">
        <v>12</v>
      </c>
      <c r="K13" s="38" t="s">
        <v>12</v>
      </c>
      <c r="L13" s="38" t="s">
        <v>12</v>
      </c>
      <c r="M13" s="38" t="s">
        <v>12</v>
      </c>
      <c r="N13" s="38" t="s">
        <v>12</v>
      </c>
      <c r="O13" s="38" t="s">
        <v>12</v>
      </c>
      <c r="P13" s="38" t="s">
        <v>12</v>
      </c>
      <c r="Q13" s="38" t="s">
        <v>12</v>
      </c>
      <c r="R13" s="37" t="s">
        <v>21</v>
      </c>
    </row>
    <row r="14" spans="1:18" s="21" customFormat="1" ht="15">
      <c r="A14" s="27" t="s">
        <v>22</v>
      </c>
      <c r="B14" s="27">
        <v>21528253530</v>
      </c>
      <c r="C14" s="28">
        <v>20676585069</v>
      </c>
      <c r="D14" s="28">
        <v>17149494317</v>
      </c>
      <c r="E14" s="24">
        <v>13558053765</v>
      </c>
      <c r="F14" s="24">
        <v>7912499893</v>
      </c>
      <c r="G14" s="24">
        <v>4679425566</v>
      </c>
      <c r="H14" s="23">
        <v>2462205623</v>
      </c>
      <c r="I14" s="23">
        <v>2049088888</v>
      </c>
      <c r="J14" s="23">
        <v>904210524</v>
      </c>
      <c r="K14" s="23">
        <v>724362754</v>
      </c>
      <c r="L14" s="23">
        <v>755389097</v>
      </c>
      <c r="M14" s="25">
        <v>761921404</v>
      </c>
      <c r="N14" s="25">
        <v>815554956</v>
      </c>
      <c r="O14" s="25">
        <v>534621363</v>
      </c>
      <c r="P14" s="25" t="s">
        <v>12</v>
      </c>
      <c r="Q14" s="25" t="s">
        <v>12</v>
      </c>
      <c r="R14" s="26" t="s">
        <v>23</v>
      </c>
    </row>
    <row r="15" spans="1:18" s="21" customFormat="1" ht="15">
      <c r="A15" s="29" t="s">
        <v>24</v>
      </c>
      <c r="B15" s="39">
        <v>0</v>
      </c>
      <c r="C15" s="33">
        <v>0</v>
      </c>
      <c r="D15" s="33">
        <v>0</v>
      </c>
      <c r="E15" s="24">
        <v>0</v>
      </c>
      <c r="F15" s="24">
        <v>0</v>
      </c>
      <c r="G15" s="33">
        <v>0</v>
      </c>
      <c r="H15" s="23" t="s">
        <v>12</v>
      </c>
      <c r="I15" s="23" t="s">
        <v>12</v>
      </c>
      <c r="J15" s="23" t="s">
        <v>12</v>
      </c>
      <c r="K15" s="23" t="s">
        <v>12</v>
      </c>
      <c r="L15" s="23" t="s">
        <v>12</v>
      </c>
      <c r="M15" s="23" t="s">
        <v>12</v>
      </c>
      <c r="N15" s="25" t="s">
        <v>12</v>
      </c>
      <c r="O15" s="25">
        <v>263266228</v>
      </c>
      <c r="P15" s="25">
        <v>418302234</v>
      </c>
      <c r="Q15" s="25">
        <v>227183756</v>
      </c>
      <c r="R15" s="26" t="s">
        <v>25</v>
      </c>
    </row>
    <row r="16" spans="1:18" s="21" customFormat="1" ht="15">
      <c r="A16" s="27" t="s">
        <v>26</v>
      </c>
      <c r="B16" s="27">
        <v>281258576</v>
      </c>
      <c r="C16" s="28">
        <v>259870442</v>
      </c>
      <c r="D16" s="28">
        <v>295342595</v>
      </c>
      <c r="E16" s="24">
        <v>258391759</v>
      </c>
      <c r="F16" s="24">
        <v>245941639</v>
      </c>
      <c r="G16" s="24">
        <v>229347654</v>
      </c>
      <c r="H16" s="23">
        <v>220021110</v>
      </c>
      <c r="I16" s="23">
        <v>213886462</v>
      </c>
      <c r="J16" s="23">
        <v>39336396</v>
      </c>
      <c r="K16" s="23">
        <v>41178198</v>
      </c>
      <c r="L16" s="23">
        <v>18901109</v>
      </c>
      <c r="M16" s="25">
        <v>21235142</v>
      </c>
      <c r="N16" s="25">
        <v>5183645</v>
      </c>
      <c r="O16" s="25">
        <v>8667109</v>
      </c>
      <c r="P16" s="25">
        <v>15158452</v>
      </c>
      <c r="Q16" s="25">
        <v>19593460</v>
      </c>
      <c r="R16" s="26" t="s">
        <v>27</v>
      </c>
    </row>
    <row r="17" spans="1:18" s="21" customFormat="1" ht="15">
      <c r="A17" s="27" t="s">
        <v>28</v>
      </c>
      <c r="B17" s="27">
        <v>331940230</v>
      </c>
      <c r="C17" s="28">
        <v>436324260</v>
      </c>
      <c r="D17" s="28">
        <v>585708290</v>
      </c>
      <c r="E17" s="24">
        <v>744092319</v>
      </c>
      <c r="F17" s="24">
        <v>884499292</v>
      </c>
      <c r="G17" s="40">
        <v>0</v>
      </c>
      <c r="H17" s="41" t="s">
        <v>12</v>
      </c>
      <c r="I17" s="41" t="s">
        <v>12</v>
      </c>
      <c r="J17" s="41" t="s">
        <v>12</v>
      </c>
      <c r="K17" s="41" t="s">
        <v>12</v>
      </c>
      <c r="L17" s="41" t="s">
        <v>12</v>
      </c>
      <c r="M17" s="41" t="s">
        <v>12</v>
      </c>
      <c r="N17" s="41" t="s">
        <v>12</v>
      </c>
      <c r="O17" s="41" t="s">
        <v>12</v>
      </c>
      <c r="P17" s="41" t="s">
        <v>12</v>
      </c>
      <c r="Q17" s="41" t="s">
        <v>12</v>
      </c>
      <c r="R17" s="42" t="s">
        <v>29</v>
      </c>
    </row>
    <row r="18" spans="1:18" s="21" customFormat="1" ht="15">
      <c r="A18" s="27" t="s">
        <v>30</v>
      </c>
      <c r="B18" s="43">
        <v>10301797322</v>
      </c>
      <c r="C18" s="33">
        <v>0</v>
      </c>
      <c r="D18" s="33">
        <v>0</v>
      </c>
      <c r="E18" s="33">
        <v>0</v>
      </c>
      <c r="F18" s="33">
        <v>0</v>
      </c>
      <c r="G18" s="24">
        <v>131997819</v>
      </c>
      <c r="H18" s="23">
        <v>96305121</v>
      </c>
      <c r="I18" s="23">
        <v>356423977</v>
      </c>
      <c r="J18" s="23">
        <v>613952552</v>
      </c>
      <c r="K18" s="23">
        <v>635243758</v>
      </c>
      <c r="L18" s="23">
        <v>154435580</v>
      </c>
      <c r="M18" s="25">
        <v>27044043</v>
      </c>
      <c r="N18" s="25">
        <v>51161888</v>
      </c>
      <c r="O18" s="25">
        <v>66132296</v>
      </c>
      <c r="P18" s="25">
        <v>62441150</v>
      </c>
      <c r="Q18" s="25">
        <v>19148721</v>
      </c>
      <c r="R18" s="26" t="s">
        <v>31</v>
      </c>
    </row>
    <row r="19" spans="1:18" s="21" customFormat="1" ht="15">
      <c r="A19" s="22" t="s">
        <v>32</v>
      </c>
      <c r="B19" s="22">
        <v>5366790976</v>
      </c>
      <c r="C19" s="23">
        <v>3882797190</v>
      </c>
      <c r="D19" s="23">
        <v>2910299886</v>
      </c>
      <c r="E19" s="24">
        <v>1759979026</v>
      </c>
      <c r="F19" s="24">
        <v>1407664651</v>
      </c>
      <c r="G19" s="24">
        <v>2189922055</v>
      </c>
      <c r="H19" s="23">
        <v>1661262725</v>
      </c>
      <c r="I19" s="23">
        <v>1931954136</v>
      </c>
      <c r="J19" s="23">
        <v>1137048908</v>
      </c>
      <c r="K19" s="23">
        <v>423789694</v>
      </c>
      <c r="L19" s="23">
        <v>466200846</v>
      </c>
      <c r="M19" s="25">
        <v>509100027</v>
      </c>
      <c r="N19" s="25">
        <v>264562155</v>
      </c>
      <c r="O19" s="25">
        <v>299778151</v>
      </c>
      <c r="P19" s="25">
        <v>190100194</v>
      </c>
      <c r="Q19" s="25">
        <v>125956588</v>
      </c>
      <c r="R19" s="26" t="s">
        <v>33</v>
      </c>
    </row>
    <row r="20" spans="1:18" s="21" customFormat="1" ht="17.25">
      <c r="A20" s="22" t="s">
        <v>34</v>
      </c>
      <c r="B20" s="44">
        <v>83747516183</v>
      </c>
      <c r="C20" s="45">
        <v>20244481809</v>
      </c>
      <c r="D20" s="46">
        <v>16898715988</v>
      </c>
      <c r="E20" s="47">
        <v>8544278869</v>
      </c>
      <c r="F20" s="47">
        <v>3089948903</v>
      </c>
      <c r="G20" s="47">
        <v>3089296379</v>
      </c>
      <c r="H20" s="48">
        <v>3089948903</v>
      </c>
      <c r="I20" s="46">
        <v>3608906705</v>
      </c>
      <c r="J20" s="46">
        <v>2354353378</v>
      </c>
      <c r="K20" s="46">
        <v>1437468697</v>
      </c>
      <c r="L20" s="46">
        <v>1055089468</v>
      </c>
      <c r="M20" s="46">
        <v>609762641</v>
      </c>
      <c r="N20" s="46">
        <v>466644777</v>
      </c>
      <c r="O20" s="46">
        <v>172151331</v>
      </c>
      <c r="P20" s="46">
        <v>169516957</v>
      </c>
      <c r="Q20" s="46">
        <v>171056883</v>
      </c>
      <c r="R20" s="26" t="s">
        <v>35</v>
      </c>
    </row>
    <row r="21" spans="1:18" s="21" customFormat="1">
      <c r="A21" s="49" t="s">
        <v>36</v>
      </c>
      <c r="B21" s="50">
        <f t="shared" ref="B21:Q21" si="0">SUM(B7:B20)</f>
        <v>1627836621650</v>
      </c>
      <c r="C21" s="50">
        <f t="shared" si="0"/>
        <v>476530599601</v>
      </c>
      <c r="D21" s="50">
        <f t="shared" si="0"/>
        <v>452830305906</v>
      </c>
      <c r="E21" s="50">
        <f t="shared" si="0"/>
        <v>264077553931</v>
      </c>
      <c r="F21" s="50">
        <f t="shared" si="0"/>
        <v>132808977279</v>
      </c>
      <c r="G21" s="50">
        <f t="shared" si="0"/>
        <v>117647213906</v>
      </c>
      <c r="H21" s="50">
        <f t="shared" si="0"/>
        <v>104698833045</v>
      </c>
      <c r="I21" s="50">
        <f t="shared" si="0"/>
        <v>117170991014</v>
      </c>
      <c r="J21" s="50">
        <f t="shared" si="0"/>
        <v>89400760863</v>
      </c>
      <c r="K21" s="50">
        <f t="shared" si="0"/>
        <v>53563536269</v>
      </c>
      <c r="L21" s="50">
        <f t="shared" si="0"/>
        <v>42663366793</v>
      </c>
      <c r="M21" s="51">
        <f t="shared" si="0"/>
        <v>33798545201</v>
      </c>
      <c r="N21" s="51">
        <f t="shared" si="0"/>
        <v>31110525148</v>
      </c>
      <c r="O21" s="51">
        <f t="shared" si="0"/>
        <v>23690035188</v>
      </c>
      <c r="P21" s="51">
        <f t="shared" si="0"/>
        <v>13534753894</v>
      </c>
      <c r="Q21" s="51">
        <f t="shared" si="0"/>
        <v>2057063719</v>
      </c>
      <c r="R21" s="52" t="s">
        <v>37</v>
      </c>
    </row>
    <row r="22" spans="1:18" s="21" customFormat="1">
      <c r="A22" s="53"/>
      <c r="B22" s="53"/>
      <c r="C22" s="53"/>
      <c r="D22" s="53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5"/>
      <c r="P22" s="55"/>
      <c r="Q22" s="56"/>
      <c r="R22" s="57"/>
    </row>
    <row r="23" spans="1:18" s="21" customFormat="1">
      <c r="A23" s="58" t="s">
        <v>38</v>
      </c>
      <c r="B23" s="58"/>
      <c r="C23" s="58"/>
      <c r="D23" s="58"/>
      <c r="E23" s="59"/>
      <c r="F23" s="59"/>
      <c r="G23" s="59"/>
      <c r="H23" s="59"/>
      <c r="I23" s="59"/>
      <c r="J23" s="59"/>
      <c r="K23" s="59"/>
      <c r="L23" s="59"/>
      <c r="M23" s="59"/>
      <c r="N23" s="59"/>
      <c r="O23" s="55"/>
      <c r="P23" s="55"/>
      <c r="Q23" s="23"/>
      <c r="R23" s="60" t="s">
        <v>39</v>
      </c>
    </row>
    <row r="24" spans="1:18" s="21" customFormat="1">
      <c r="A24" s="58" t="s">
        <v>40</v>
      </c>
      <c r="B24" s="58"/>
      <c r="C24" s="58"/>
      <c r="D24" s="58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5"/>
      <c r="P24" s="55"/>
      <c r="Q24" s="23"/>
      <c r="R24" s="60" t="s">
        <v>41</v>
      </c>
    </row>
    <row r="25" spans="1:18" s="21" customFormat="1" ht="15">
      <c r="A25" s="22" t="s">
        <v>42</v>
      </c>
      <c r="B25" s="22">
        <v>220366299257</v>
      </c>
      <c r="C25" s="22">
        <v>72382823224</v>
      </c>
      <c r="D25" s="22">
        <v>76456729519</v>
      </c>
      <c r="E25" s="23">
        <v>42612255989</v>
      </c>
      <c r="F25" s="23">
        <v>29543991204</v>
      </c>
      <c r="G25" s="23">
        <v>26039764828</v>
      </c>
      <c r="H25" s="23">
        <v>29872247365</v>
      </c>
      <c r="I25" s="23">
        <v>41370678721</v>
      </c>
      <c r="J25" s="23">
        <v>39251918113</v>
      </c>
      <c r="K25" s="23">
        <v>21778349618</v>
      </c>
      <c r="L25" s="23">
        <v>15103100062</v>
      </c>
      <c r="M25" s="23">
        <v>12270883681</v>
      </c>
      <c r="N25" s="25">
        <v>12808214798</v>
      </c>
      <c r="O25" s="25">
        <v>8032940745</v>
      </c>
      <c r="P25" s="25">
        <v>4678883147</v>
      </c>
      <c r="Q25" s="25">
        <v>383691858</v>
      </c>
      <c r="R25" s="61" t="s">
        <v>43</v>
      </c>
    </row>
    <row r="26" spans="1:18" s="21" customFormat="1" ht="15">
      <c r="A26" s="22" t="s">
        <v>44</v>
      </c>
      <c r="B26" s="22">
        <v>744907040813</v>
      </c>
      <c r="C26" s="22">
        <v>244726274838</v>
      </c>
      <c r="D26" s="22">
        <v>242306535913</v>
      </c>
      <c r="E26" s="23">
        <v>143671460044</v>
      </c>
      <c r="F26" s="23">
        <v>77861960396</v>
      </c>
      <c r="G26" s="23">
        <v>65021671367</v>
      </c>
      <c r="H26" s="23">
        <v>49791806501</v>
      </c>
      <c r="I26" s="23">
        <v>44414135765</v>
      </c>
      <c r="J26" s="23">
        <v>32915430348</v>
      </c>
      <c r="K26" s="23">
        <v>22528098262</v>
      </c>
      <c r="L26" s="23">
        <v>21221392586</v>
      </c>
      <c r="M26" s="34">
        <v>16317837028</v>
      </c>
      <c r="N26" s="25">
        <v>13153369510</v>
      </c>
      <c r="O26" s="25">
        <v>13086961308</v>
      </c>
      <c r="P26" s="25">
        <v>7024191450</v>
      </c>
      <c r="Q26" s="25">
        <v>0</v>
      </c>
      <c r="R26" s="61" t="s">
        <v>45</v>
      </c>
    </row>
    <row r="27" spans="1:18" s="21" customFormat="1" ht="15">
      <c r="A27" s="22" t="s">
        <v>46</v>
      </c>
      <c r="B27" s="22">
        <v>20904355177</v>
      </c>
      <c r="C27" s="22">
        <v>5637296415</v>
      </c>
      <c r="D27" s="22">
        <v>8650077716</v>
      </c>
      <c r="E27" s="23">
        <v>5194503049</v>
      </c>
      <c r="F27" s="23">
        <v>2759419363</v>
      </c>
      <c r="G27" s="23">
        <v>4501476855</v>
      </c>
      <c r="H27" s="23">
        <v>2400638974</v>
      </c>
      <c r="I27" s="23">
        <v>2504364680</v>
      </c>
      <c r="J27" s="23">
        <v>1632382464</v>
      </c>
      <c r="K27" s="23">
        <v>565841929</v>
      </c>
      <c r="L27" s="23">
        <v>479929417</v>
      </c>
      <c r="M27" s="23">
        <v>86603769</v>
      </c>
      <c r="N27" s="25">
        <v>263629284</v>
      </c>
      <c r="O27" s="25">
        <v>238664651</v>
      </c>
      <c r="P27" s="25">
        <v>84521933</v>
      </c>
      <c r="Q27" s="25">
        <v>0</v>
      </c>
      <c r="R27" s="61" t="s">
        <v>47</v>
      </c>
    </row>
    <row r="28" spans="1:18" s="21" customFormat="1" ht="15">
      <c r="A28" s="22" t="s">
        <v>48</v>
      </c>
      <c r="B28" s="62">
        <v>0</v>
      </c>
      <c r="C28" s="62">
        <v>0</v>
      </c>
      <c r="D28" s="62">
        <v>0</v>
      </c>
      <c r="E28" s="33">
        <v>0</v>
      </c>
      <c r="F28" s="33">
        <v>0</v>
      </c>
      <c r="G28" s="33">
        <v>0</v>
      </c>
      <c r="H28" s="23" t="s">
        <v>12</v>
      </c>
      <c r="I28" s="23" t="s">
        <v>12</v>
      </c>
      <c r="J28" s="23" t="s">
        <v>12</v>
      </c>
      <c r="K28" s="23">
        <v>1187760000</v>
      </c>
      <c r="L28" s="23">
        <v>861060000</v>
      </c>
      <c r="M28" s="25">
        <v>464400000</v>
      </c>
      <c r="N28" s="25">
        <v>334320000</v>
      </c>
      <c r="O28" s="25">
        <v>281085000</v>
      </c>
      <c r="P28" s="25" t="s">
        <v>12</v>
      </c>
      <c r="Q28" s="25" t="s">
        <v>12</v>
      </c>
      <c r="R28" s="26" t="s">
        <v>49</v>
      </c>
    </row>
    <row r="29" spans="1:18" s="21" customFormat="1" ht="15">
      <c r="A29" s="22" t="s">
        <v>50</v>
      </c>
      <c r="B29" s="62">
        <v>0</v>
      </c>
      <c r="C29" s="62">
        <v>0</v>
      </c>
      <c r="D29" s="62">
        <v>0</v>
      </c>
      <c r="E29" s="33">
        <v>0</v>
      </c>
      <c r="F29" s="33">
        <v>0</v>
      </c>
      <c r="G29" s="33">
        <v>0</v>
      </c>
      <c r="H29" s="23" t="s">
        <v>12</v>
      </c>
      <c r="I29" s="23" t="s">
        <v>12</v>
      </c>
      <c r="J29" s="23" t="s">
        <v>12</v>
      </c>
      <c r="K29" s="23" t="s">
        <v>12</v>
      </c>
      <c r="L29" s="23" t="s">
        <v>12</v>
      </c>
      <c r="M29" s="23" t="s">
        <v>12</v>
      </c>
      <c r="N29" s="25" t="s">
        <v>12</v>
      </c>
      <c r="O29" s="25" t="s">
        <v>51</v>
      </c>
      <c r="P29" s="25" t="s">
        <v>12</v>
      </c>
      <c r="Q29" s="25" t="s">
        <v>12</v>
      </c>
      <c r="R29" s="26" t="s">
        <v>52</v>
      </c>
    </row>
    <row r="30" spans="1:18" s="21" customFormat="1" ht="15">
      <c r="A30" s="22" t="s">
        <v>53</v>
      </c>
      <c r="B30" s="22">
        <v>407156063</v>
      </c>
      <c r="C30" s="22">
        <v>139898678</v>
      </c>
      <c r="D30" s="22">
        <v>50107011</v>
      </c>
      <c r="E30" s="23">
        <v>70627281</v>
      </c>
      <c r="F30" s="23">
        <v>71538621</v>
      </c>
      <c r="G30" s="23">
        <v>33258461</v>
      </c>
      <c r="H30" s="23">
        <v>4147071</v>
      </c>
      <c r="I30" s="23">
        <v>1730467465</v>
      </c>
      <c r="J30" s="23">
        <v>1094002158</v>
      </c>
      <c r="K30" s="23">
        <v>17206287</v>
      </c>
      <c r="L30" s="23">
        <v>9552780</v>
      </c>
      <c r="M30" s="25">
        <v>1641714</v>
      </c>
      <c r="N30" s="25">
        <v>154421</v>
      </c>
      <c r="O30" s="25">
        <v>67227</v>
      </c>
      <c r="P30" s="25">
        <v>229879</v>
      </c>
      <c r="Q30" s="25">
        <v>0</v>
      </c>
      <c r="R30" s="61" t="s">
        <v>54</v>
      </c>
    </row>
    <row r="31" spans="1:18" s="21" customFormat="1" ht="17.25">
      <c r="A31" s="63" t="s">
        <v>55</v>
      </c>
      <c r="B31" s="64">
        <v>46086940373</v>
      </c>
      <c r="C31" s="64">
        <v>6492035564</v>
      </c>
      <c r="D31" s="46">
        <v>3470914705</v>
      </c>
      <c r="E31" s="46">
        <v>3092834323</v>
      </c>
      <c r="F31" s="46">
        <v>1977110953</v>
      </c>
      <c r="G31" s="46">
        <v>1880845509</v>
      </c>
      <c r="H31" s="46">
        <v>1483716757</v>
      </c>
      <c r="I31" s="46">
        <v>1552145602</v>
      </c>
      <c r="J31" s="46">
        <v>904427834</v>
      </c>
      <c r="K31" s="46">
        <v>489680356</v>
      </c>
      <c r="L31" s="46">
        <v>584445546</v>
      </c>
      <c r="M31" s="46">
        <v>521943599</v>
      </c>
      <c r="N31" s="46">
        <v>513705511</v>
      </c>
      <c r="O31" s="46">
        <v>522543913</v>
      </c>
      <c r="P31" s="46">
        <v>210392708</v>
      </c>
      <c r="Q31" s="46">
        <v>20249591</v>
      </c>
      <c r="R31" s="61" t="s">
        <v>56</v>
      </c>
    </row>
    <row r="32" spans="1:18" s="21" customFormat="1">
      <c r="A32" s="65" t="s">
        <v>57</v>
      </c>
      <c r="B32" s="51">
        <f t="shared" ref="B32:F32" si="1">SUM(B25:B31)</f>
        <v>1032671791683</v>
      </c>
      <c r="C32" s="51">
        <f t="shared" si="1"/>
        <v>329378328719</v>
      </c>
      <c r="D32" s="51">
        <f t="shared" si="1"/>
        <v>330934364864</v>
      </c>
      <c r="E32" s="51">
        <f t="shared" si="1"/>
        <v>194641680686</v>
      </c>
      <c r="F32" s="51">
        <f t="shared" si="1"/>
        <v>112214020537</v>
      </c>
      <c r="G32" s="51">
        <f>SUM(G25:G31)</f>
        <v>97477017020</v>
      </c>
      <c r="H32" s="51">
        <f>SUM(H25:H31)</f>
        <v>83552556668</v>
      </c>
      <c r="I32" s="51">
        <f>SUM(I25:I31)</f>
        <v>91571792233</v>
      </c>
      <c r="J32" s="51">
        <f>SUM(J25:J31)</f>
        <v>75798160917</v>
      </c>
      <c r="K32" s="51">
        <f>SUM(K25:K31)</f>
        <v>46566936452</v>
      </c>
      <c r="L32" s="51">
        <f t="shared" ref="L32:Q32" si="2">SUM(L25:L31)</f>
        <v>38259480391</v>
      </c>
      <c r="M32" s="51">
        <f t="shared" si="2"/>
        <v>29663309791</v>
      </c>
      <c r="N32" s="51">
        <f t="shared" si="2"/>
        <v>27073393524</v>
      </c>
      <c r="O32" s="51">
        <f t="shared" si="2"/>
        <v>22162262844</v>
      </c>
      <c r="P32" s="51">
        <f t="shared" si="2"/>
        <v>11998219117</v>
      </c>
      <c r="Q32" s="51">
        <f t="shared" si="2"/>
        <v>403941449</v>
      </c>
      <c r="R32" s="52" t="s">
        <v>58</v>
      </c>
    </row>
    <row r="33" spans="1:18" s="21" customFormat="1">
      <c r="A33" s="58" t="s">
        <v>59</v>
      </c>
      <c r="B33" s="58"/>
      <c r="C33" s="58"/>
      <c r="D33" s="58"/>
      <c r="E33" s="59"/>
      <c r="F33" s="59"/>
      <c r="G33" s="59"/>
      <c r="H33" s="59"/>
      <c r="I33" s="59"/>
      <c r="J33" s="59"/>
      <c r="K33" s="59"/>
      <c r="L33" s="59"/>
      <c r="M33" s="59"/>
      <c r="N33" s="59"/>
      <c r="O33" s="55"/>
      <c r="P33" s="55"/>
      <c r="Q33" s="23"/>
      <c r="R33" s="60" t="s">
        <v>60</v>
      </c>
    </row>
    <row r="34" spans="1:18" s="21" customFormat="1" ht="15">
      <c r="A34" s="22" t="s">
        <v>61</v>
      </c>
      <c r="B34" s="23">
        <v>5250000000</v>
      </c>
      <c r="C34" s="23">
        <v>5250000000</v>
      </c>
      <c r="D34" s="23">
        <v>5250000000</v>
      </c>
      <c r="E34" s="23">
        <v>5250000000</v>
      </c>
      <c r="F34" s="23">
        <v>5250000000</v>
      </c>
      <c r="G34" s="23">
        <v>5250000000</v>
      </c>
      <c r="H34" s="23">
        <v>5250000000</v>
      </c>
      <c r="I34" s="23">
        <v>5250000000</v>
      </c>
      <c r="J34" s="23">
        <v>5250000000</v>
      </c>
      <c r="K34" s="23">
        <v>5250000000</v>
      </c>
      <c r="L34" s="23">
        <v>5250000000</v>
      </c>
      <c r="M34" s="23">
        <v>5250000000</v>
      </c>
      <c r="N34" s="23">
        <v>5250000000</v>
      </c>
      <c r="O34" s="25">
        <v>1750000000</v>
      </c>
      <c r="P34" s="25">
        <v>1750000000</v>
      </c>
      <c r="Q34" s="25">
        <v>1750000000</v>
      </c>
      <c r="R34" s="26" t="s">
        <v>62</v>
      </c>
    </row>
    <row r="35" spans="1:18" s="21" customFormat="1" ht="17.25">
      <c r="A35" s="63" t="s">
        <v>63</v>
      </c>
      <c r="B35" s="64"/>
      <c r="C35" s="46">
        <v>0</v>
      </c>
      <c r="D35" s="46">
        <v>0</v>
      </c>
      <c r="E35" s="46">
        <v>0</v>
      </c>
      <c r="F35" s="46">
        <v>0</v>
      </c>
      <c r="G35" s="46">
        <v>0</v>
      </c>
      <c r="H35" s="46" t="s">
        <v>12</v>
      </c>
      <c r="I35" s="46">
        <v>-226837700</v>
      </c>
      <c r="J35" s="46">
        <v>-820938800</v>
      </c>
      <c r="K35" s="46">
        <v>-820938800</v>
      </c>
      <c r="L35" s="46">
        <v>-1045021600</v>
      </c>
      <c r="M35" s="46">
        <v>-1127733500</v>
      </c>
      <c r="N35" s="46">
        <v>-1127733500</v>
      </c>
      <c r="O35" s="46" t="s">
        <v>51</v>
      </c>
      <c r="P35" s="46" t="s">
        <v>64</v>
      </c>
      <c r="Q35" s="46" t="s">
        <v>65</v>
      </c>
      <c r="R35" s="26" t="s">
        <v>66</v>
      </c>
    </row>
    <row r="36" spans="1:18" s="21" customFormat="1">
      <c r="A36" s="49" t="s">
        <v>67</v>
      </c>
      <c r="B36" s="50">
        <f t="shared" ref="B36:Q36" si="3">SUM(B34:B35)</f>
        <v>5250000000</v>
      </c>
      <c r="C36" s="50">
        <f t="shared" si="3"/>
        <v>5250000000</v>
      </c>
      <c r="D36" s="50">
        <f t="shared" si="3"/>
        <v>5250000000</v>
      </c>
      <c r="E36" s="50">
        <f t="shared" si="3"/>
        <v>5250000000</v>
      </c>
      <c r="F36" s="50">
        <f t="shared" si="3"/>
        <v>5250000000</v>
      </c>
      <c r="G36" s="50">
        <f t="shared" si="3"/>
        <v>5250000000</v>
      </c>
      <c r="H36" s="50">
        <f t="shared" si="3"/>
        <v>5250000000</v>
      </c>
      <c r="I36" s="50">
        <f t="shared" si="3"/>
        <v>5023162300</v>
      </c>
      <c r="J36" s="50">
        <f t="shared" si="3"/>
        <v>4429061200</v>
      </c>
      <c r="K36" s="50">
        <f t="shared" si="3"/>
        <v>4429061200</v>
      </c>
      <c r="L36" s="50">
        <f t="shared" si="3"/>
        <v>4204978400</v>
      </c>
      <c r="M36" s="51">
        <f t="shared" si="3"/>
        <v>4122266500</v>
      </c>
      <c r="N36" s="51">
        <f t="shared" si="3"/>
        <v>4122266500</v>
      </c>
      <c r="O36" s="51">
        <f t="shared" si="3"/>
        <v>1750000000</v>
      </c>
      <c r="P36" s="51">
        <f t="shared" si="3"/>
        <v>1750000000</v>
      </c>
      <c r="Q36" s="51">
        <f t="shared" si="3"/>
        <v>1750000000</v>
      </c>
      <c r="R36" s="52" t="s">
        <v>68</v>
      </c>
    </row>
    <row r="37" spans="1:18" s="21" customFormat="1" ht="15">
      <c r="A37" s="22" t="s">
        <v>69</v>
      </c>
      <c r="B37" s="22">
        <v>367969537</v>
      </c>
      <c r="C37" s="23">
        <v>367969537</v>
      </c>
      <c r="D37" s="23">
        <v>317018850</v>
      </c>
      <c r="E37" s="23">
        <v>317018850</v>
      </c>
      <c r="F37" s="23">
        <v>244730150</v>
      </c>
      <c r="G37" s="23">
        <v>178293001</v>
      </c>
      <c r="H37" s="23">
        <v>152047306</v>
      </c>
      <c r="I37" s="23">
        <v>113405973</v>
      </c>
      <c r="J37" s="23" t="s">
        <v>12</v>
      </c>
      <c r="K37" s="23" t="s">
        <v>12</v>
      </c>
      <c r="L37" s="23" t="s">
        <v>12</v>
      </c>
      <c r="M37" s="23" t="s">
        <v>12</v>
      </c>
      <c r="N37" s="23" t="s">
        <v>12</v>
      </c>
      <c r="O37" s="23" t="s">
        <v>12</v>
      </c>
      <c r="P37" s="23" t="s">
        <v>12</v>
      </c>
      <c r="Q37" s="23" t="s">
        <v>12</v>
      </c>
      <c r="R37" s="66" t="s">
        <v>70</v>
      </c>
    </row>
    <row r="38" spans="1:18" s="21" customFormat="1" ht="15">
      <c r="A38" s="22" t="s">
        <v>71</v>
      </c>
      <c r="B38" s="22">
        <v>367969537</v>
      </c>
      <c r="C38" s="23">
        <v>367969537</v>
      </c>
      <c r="D38" s="23">
        <v>317018850</v>
      </c>
      <c r="E38" s="23">
        <v>317018850</v>
      </c>
      <c r="F38" s="23">
        <v>244730150</v>
      </c>
      <c r="G38" s="23">
        <v>178293001</v>
      </c>
      <c r="H38" s="23">
        <v>152047306</v>
      </c>
      <c r="I38" s="23">
        <v>113405973</v>
      </c>
      <c r="J38" s="23" t="s">
        <v>12</v>
      </c>
      <c r="K38" s="23" t="s">
        <v>12</v>
      </c>
      <c r="L38" s="23" t="s">
        <v>12</v>
      </c>
      <c r="M38" s="23" t="s">
        <v>12</v>
      </c>
      <c r="N38" s="23" t="s">
        <v>12</v>
      </c>
      <c r="O38" s="23" t="s">
        <v>12</v>
      </c>
      <c r="P38" s="23" t="s">
        <v>12</v>
      </c>
      <c r="Q38" s="23" t="s">
        <v>12</v>
      </c>
      <c r="R38" s="66" t="s">
        <v>72</v>
      </c>
    </row>
    <row r="39" spans="1:18" s="21" customFormat="1">
      <c r="A39" s="67" t="s">
        <v>73</v>
      </c>
      <c r="B39" s="68">
        <v>0</v>
      </c>
      <c r="C39" s="24">
        <v>0</v>
      </c>
      <c r="D39" s="24">
        <v>0</v>
      </c>
      <c r="E39" s="24">
        <v>0</v>
      </c>
      <c r="F39" s="33">
        <v>0</v>
      </c>
      <c r="G39" s="24">
        <v>0</v>
      </c>
      <c r="H39" s="23">
        <v>107078092</v>
      </c>
      <c r="I39" s="23">
        <v>113873984</v>
      </c>
      <c r="J39" s="23">
        <v>101748241</v>
      </c>
      <c r="K39" s="23">
        <v>51847598</v>
      </c>
      <c r="L39" s="23">
        <v>36369562</v>
      </c>
      <c r="M39" s="23">
        <v>49013747</v>
      </c>
      <c r="N39" s="25">
        <v>7664269</v>
      </c>
      <c r="O39" s="25">
        <v>-4168933</v>
      </c>
      <c r="P39" s="25">
        <v>9823032</v>
      </c>
      <c r="Q39" s="25">
        <v>0</v>
      </c>
      <c r="R39" s="26" t="s">
        <v>74</v>
      </c>
    </row>
    <row r="40" spans="1:18" s="21" customFormat="1" ht="15">
      <c r="A40" s="22" t="s">
        <v>75</v>
      </c>
      <c r="B40" s="69">
        <v>0</v>
      </c>
      <c r="C40" s="70">
        <v>0</v>
      </c>
      <c r="D40" s="70">
        <v>0</v>
      </c>
      <c r="E40" s="70">
        <v>0</v>
      </c>
      <c r="F40" s="24">
        <v>0</v>
      </c>
      <c r="G40" s="24">
        <v>0</v>
      </c>
      <c r="H40" s="23">
        <v>136203333</v>
      </c>
      <c r="I40" s="23">
        <v>136203333</v>
      </c>
      <c r="J40" s="23">
        <v>136203333</v>
      </c>
      <c r="K40" s="23">
        <v>136203333</v>
      </c>
      <c r="L40" s="23">
        <v>136203333</v>
      </c>
      <c r="M40" s="25">
        <v>136203333</v>
      </c>
      <c r="N40" s="25">
        <v>136203333</v>
      </c>
      <c r="O40" s="25" t="s">
        <v>12</v>
      </c>
      <c r="P40" s="25" t="s">
        <v>12</v>
      </c>
      <c r="Q40" s="25" t="s">
        <v>12</v>
      </c>
      <c r="R40" s="26" t="s">
        <v>76</v>
      </c>
    </row>
    <row r="41" spans="1:18" s="21" customFormat="1" ht="15">
      <c r="A41" s="22" t="s">
        <v>77</v>
      </c>
      <c r="B41" s="22">
        <v>-36274780687</v>
      </c>
      <c r="C41" s="22">
        <v>-6937339772</v>
      </c>
      <c r="D41" s="22">
        <v>-6941768238</v>
      </c>
      <c r="E41" s="23">
        <v>-7302463950</v>
      </c>
      <c r="F41" s="23">
        <v>-7705366353</v>
      </c>
      <c r="G41" s="23">
        <v>-7997251911</v>
      </c>
      <c r="H41" s="23">
        <v>-7186868855</v>
      </c>
      <c r="I41" s="23">
        <v>-7232395819</v>
      </c>
      <c r="J41" s="25">
        <v>-7883779645</v>
      </c>
      <c r="K41" s="25">
        <v>-6375194321</v>
      </c>
      <c r="L41" s="25">
        <v>-5562133850</v>
      </c>
      <c r="M41" s="25">
        <v>-1916486737</v>
      </c>
      <c r="N41" s="25">
        <v>-712570725</v>
      </c>
      <c r="O41" s="25">
        <v>-199929690</v>
      </c>
      <c r="P41" s="25">
        <v>-188394222</v>
      </c>
      <c r="Q41" s="25">
        <f>-57446163</f>
        <v>-57446163</v>
      </c>
      <c r="R41" s="26" t="s">
        <v>78</v>
      </c>
    </row>
    <row r="42" spans="1:18" s="21" customFormat="1" ht="17.25">
      <c r="A42" s="63" t="s">
        <v>79</v>
      </c>
      <c r="B42" s="64">
        <v>625453671580</v>
      </c>
      <c r="C42" s="64">
        <v>148103671580</v>
      </c>
      <c r="D42" s="46">
        <v>122953671580</v>
      </c>
      <c r="E42" s="46">
        <v>70854299495</v>
      </c>
      <c r="F42" s="46">
        <v>22560862795</v>
      </c>
      <c r="G42" s="46">
        <v>22560862795</v>
      </c>
      <c r="H42" s="46">
        <v>22535769195</v>
      </c>
      <c r="I42" s="46">
        <v>27331543037</v>
      </c>
      <c r="J42" s="46">
        <v>16819366817</v>
      </c>
      <c r="K42" s="46">
        <v>8754682007</v>
      </c>
      <c r="L42" s="46">
        <v>5588468957</v>
      </c>
      <c r="M42" s="46">
        <v>1744238567</v>
      </c>
      <c r="N42" s="46">
        <v>483568247</v>
      </c>
      <c r="O42" s="46">
        <v>-18129033</v>
      </c>
      <c r="P42" s="46">
        <v>-34894033</v>
      </c>
      <c r="Q42" s="46">
        <f>-39431567</f>
        <v>-39431567</v>
      </c>
      <c r="R42" s="26" t="s">
        <v>80</v>
      </c>
    </row>
    <row r="43" spans="1:18" s="21" customFormat="1">
      <c r="A43" s="49" t="s">
        <v>81</v>
      </c>
      <c r="B43" s="50">
        <f t="shared" ref="B43:F43" si="4">SUM(B37:B42)+B36</f>
        <v>595164829967</v>
      </c>
      <c r="C43" s="50">
        <f t="shared" si="4"/>
        <v>147152270882</v>
      </c>
      <c r="D43" s="50">
        <f t="shared" si="4"/>
        <v>121895941042</v>
      </c>
      <c r="E43" s="50">
        <f t="shared" si="4"/>
        <v>69435873245</v>
      </c>
      <c r="F43" s="50">
        <f t="shared" si="4"/>
        <v>20594956742</v>
      </c>
      <c r="G43" s="50">
        <f>SUM(G37:G42)+G36</f>
        <v>20170196886</v>
      </c>
      <c r="H43" s="50">
        <f>SUM(H37:H42)+H36</f>
        <v>21146276377</v>
      </c>
      <c r="I43" s="50">
        <f>SUM(I37:I42)+I36</f>
        <v>25599198781</v>
      </c>
      <c r="J43" s="50">
        <f>SUM(J39:J42)+J36</f>
        <v>13602599946</v>
      </c>
      <c r="K43" s="50">
        <f>SUM(K36:K42)</f>
        <v>6996599817</v>
      </c>
      <c r="L43" s="50">
        <f>SUM(L36:L42)</f>
        <v>4403886402</v>
      </c>
      <c r="M43" s="51">
        <f t="shared" ref="M43:N43" si="5">SUM(M36:M42)</f>
        <v>4135235410</v>
      </c>
      <c r="N43" s="51">
        <f t="shared" si="5"/>
        <v>4037131624</v>
      </c>
      <c r="O43" s="51">
        <f>SUM(O36:O42)</f>
        <v>1527772344</v>
      </c>
      <c r="P43" s="51">
        <f t="shared" ref="P43:Q43" si="6">SUM(P36:P42)</f>
        <v>1536534777</v>
      </c>
      <c r="Q43" s="51">
        <f t="shared" si="6"/>
        <v>1653122270</v>
      </c>
      <c r="R43" s="52" t="s">
        <v>82</v>
      </c>
    </row>
    <row r="44" spans="1:18" s="21" customFormat="1">
      <c r="A44" s="53"/>
      <c r="B44" s="53"/>
      <c r="C44" s="53"/>
      <c r="D44" s="53"/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5"/>
      <c r="P44" s="55"/>
      <c r="Q44" s="71"/>
      <c r="R44" s="72"/>
    </row>
    <row r="45" spans="1:18" s="21" customFormat="1">
      <c r="A45" s="49" t="s">
        <v>83</v>
      </c>
      <c r="B45" s="73">
        <f t="shared" ref="B45:F45" si="7">SUM(B43+B32)</f>
        <v>1627836621650</v>
      </c>
      <c r="C45" s="73">
        <f t="shared" si="7"/>
        <v>476530599601</v>
      </c>
      <c r="D45" s="73">
        <f t="shared" si="7"/>
        <v>452830305906</v>
      </c>
      <c r="E45" s="73">
        <f t="shared" si="7"/>
        <v>264077553931</v>
      </c>
      <c r="F45" s="73">
        <f t="shared" si="7"/>
        <v>132808977279</v>
      </c>
      <c r="G45" s="73">
        <f>SUM(G43+G32)</f>
        <v>117647213906</v>
      </c>
      <c r="H45" s="50">
        <f>SUM(H43+H32)</f>
        <v>104698833045</v>
      </c>
      <c r="I45" s="50">
        <f>SUM(I43+I32)</f>
        <v>117170991014</v>
      </c>
      <c r="J45" s="50">
        <f>SUM(J43+J32)</f>
        <v>89400760863</v>
      </c>
      <c r="K45" s="50">
        <f>K43+K32</f>
        <v>53563536269</v>
      </c>
      <c r="L45" s="50">
        <f>SUM(L43,L32)</f>
        <v>42663366793</v>
      </c>
      <c r="M45" s="51">
        <f>SUM(M43,M32)</f>
        <v>33798545201</v>
      </c>
      <c r="N45" s="51">
        <f>SUM(N43,N32)</f>
        <v>31110525148</v>
      </c>
      <c r="O45" s="51">
        <f>SUM(O43,O32)</f>
        <v>23690035188</v>
      </c>
      <c r="P45" s="51">
        <f>SUM(P32,P43)</f>
        <v>13534753894</v>
      </c>
      <c r="Q45" s="51">
        <f>SUM(Q43,Q32)</f>
        <v>2057063719</v>
      </c>
      <c r="R45" s="52" t="s">
        <v>84</v>
      </c>
    </row>
    <row r="47" spans="1:18" hidden="1">
      <c r="M47" s="74">
        <f>M45-M21</f>
        <v>0</v>
      </c>
      <c r="N47" s="74">
        <f>N45-N21</f>
        <v>0</v>
      </c>
      <c r="O47" s="74">
        <f>O45-O21</f>
        <v>0</v>
      </c>
      <c r="P47" s="74">
        <f>P45-P21</f>
        <v>0</v>
      </c>
      <c r="Q47" s="74">
        <f>Q45-Q21</f>
        <v>0</v>
      </c>
      <c r="R47" s="74"/>
    </row>
    <row r="48" spans="1:18" hidden="1">
      <c r="A48" s="4" t="s">
        <v>85</v>
      </c>
      <c r="M48" s="74">
        <f>SUM(M25:M26)</f>
        <v>28588720709</v>
      </c>
      <c r="N48" s="74">
        <f>SUM(N25:N26)</f>
        <v>25961584308</v>
      </c>
      <c r="O48" s="74">
        <f>SUM(O25:O26)</f>
        <v>21119902053</v>
      </c>
      <c r="P48" s="74">
        <f t="shared" ref="P48:Q48" si="8">SUM(P25:P26)</f>
        <v>11703074597</v>
      </c>
      <c r="Q48" s="74">
        <f t="shared" si="8"/>
        <v>383691858</v>
      </c>
      <c r="R48" s="74"/>
    </row>
    <row r="49" spans="2:17">
      <c r="B49" s="75">
        <f t="shared" ref="B49:E49" si="9">B45-B21</f>
        <v>0</v>
      </c>
      <c r="C49" s="75">
        <f t="shared" si="9"/>
        <v>0</v>
      </c>
      <c r="D49" s="75">
        <f t="shared" si="9"/>
        <v>0</v>
      </c>
      <c r="E49" s="75">
        <f t="shared" si="9"/>
        <v>0</v>
      </c>
      <c r="F49" s="75">
        <f>F45-F21</f>
        <v>0</v>
      </c>
      <c r="G49" s="75">
        <f t="shared" ref="G49" si="10">G45-G21</f>
        <v>0</v>
      </c>
      <c r="H49" s="76"/>
      <c r="I49" s="76"/>
      <c r="J49" s="76"/>
      <c r="K49" s="76"/>
      <c r="L49" s="76"/>
      <c r="M49" s="76"/>
      <c r="N49" s="76"/>
      <c r="O49" s="76"/>
      <c r="P49" s="76"/>
      <c r="Q49" s="76"/>
    </row>
  </sheetData>
  <pageMargins left="0.70866141732283472" right="0.70866141732283472" top="0.74803149606299213" bottom="0.74803149606299213" header="0.31496062992125984" footer="0.31496062992125984"/>
  <pageSetup scale="67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قائمة المركز المالي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aajaj</dc:creator>
  <cp:lastModifiedBy>aajaj</cp:lastModifiedBy>
  <dcterms:created xsi:type="dcterms:W3CDTF">2024-06-26T08:54:57Z</dcterms:created>
  <dcterms:modified xsi:type="dcterms:W3CDTF">2024-06-26T08:55:39Z</dcterms:modified>
</cp:coreProperties>
</file>