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L22" i="1" l="1"/>
  <c r="K22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R9" i="1"/>
  <c r="Q9" i="1"/>
  <c r="P9" i="1"/>
  <c r="O9" i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B9" i="1"/>
  <c r="B11" i="1" s="1"/>
  <c r="R7" i="1"/>
  <c r="Q7" i="1"/>
  <c r="P7" i="1"/>
  <c r="O7" i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  <c r="F10" i="1" s="1"/>
  <c r="E7" i="1"/>
  <c r="E10" i="1" s="1"/>
  <c r="D7" i="1"/>
  <c r="D10" i="1" s="1"/>
  <c r="C7" i="1"/>
  <c r="C10" i="1" s="1"/>
  <c r="B7" i="1"/>
  <c r="B10" i="1" s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<sst xmlns="http://schemas.openxmlformats.org/spreadsheetml/2006/main" count="121" uniqueCount="55">
  <si>
    <t>الاتحاد التعاوني للتأمين SAIC</t>
  </si>
  <si>
    <t>النسب المالية</t>
  </si>
  <si>
    <t>Financial Ratios</t>
  </si>
  <si>
    <t>النسب</t>
  </si>
  <si>
    <t>عن الفترة الممتدة من 24 أيلول ولغاية 31/12/2007</t>
  </si>
  <si>
    <t>شرح النسبة</t>
  </si>
  <si>
    <t>% معدل دوران السهم</t>
  </si>
  <si>
    <t>*</t>
  </si>
  <si>
    <t>عدد الأسهم المتداولة / عدد الأسهم</t>
  </si>
  <si>
    <t>Turnover Ratio %</t>
  </si>
  <si>
    <t>عائد السهم الواحد (ليرة سورية)</t>
  </si>
  <si>
    <t>صافي الأرباح / عدد الأسهم</t>
  </si>
  <si>
    <t>Earnings per share (S.P)</t>
  </si>
  <si>
    <t>الأرباح الموزعة للسهم الواحد (ليرة سورية)</t>
  </si>
  <si>
    <t>الأرباح الموزعة / عدد الأسهم</t>
  </si>
  <si>
    <t>Cash Dividendens per share (S.P)</t>
  </si>
  <si>
    <t>القيمة الدفترية للسهم الواحد (ليرة سورية)</t>
  </si>
  <si>
    <t>صافي حقوق المساهمين / عدد الأسهم</t>
  </si>
  <si>
    <t>Book Value per share (S.P)</t>
  </si>
  <si>
    <t>القيمة السوقية إلى العائد (مره)</t>
  </si>
  <si>
    <t>القيمة السوقية / العائد</t>
  </si>
  <si>
    <t>Price Earnings ratio (Times)</t>
  </si>
  <si>
    <t>القيمة السوقية إلى القيمة الدفترية (مره)</t>
  </si>
  <si>
    <t>القيمة السوقية / القيمة الدفترية</t>
  </si>
  <si>
    <t>Price Book Value Ratio (times)</t>
  </si>
  <si>
    <t>% الأرباح الموزعة إلى القيمة السوقية</t>
  </si>
  <si>
    <t>الربح الموزع للسهم / القيمة السوقية للسهم</t>
  </si>
  <si>
    <t>Dividend Yield %</t>
  </si>
  <si>
    <t>% الأرباح الموزعة للسهم إلى عائد السهم</t>
  </si>
  <si>
    <t>الربح الموزع للسهم / عائد السهم</t>
  </si>
  <si>
    <t>Cash Dividends to Earnings %</t>
  </si>
  <si>
    <t>العائد على مجموع الموجودات %</t>
  </si>
  <si>
    <t>صافي الربح / مجموع الموجودات</t>
  </si>
  <si>
    <t>Returns on Assets %</t>
  </si>
  <si>
    <t>العائد على حقوق المساهمين %</t>
  </si>
  <si>
    <t>صافي الربح / صافي حقوق المساهمين</t>
  </si>
  <si>
    <t>Return on Equity %</t>
  </si>
  <si>
    <t>% صافي الأقساط المتحققة إلى حقوق المساهمين</t>
  </si>
  <si>
    <t>صافي الأقساط / صافي حقوق المساهمين</t>
  </si>
  <si>
    <t>Net Insurance Premium to Net Equity</t>
  </si>
  <si>
    <t>% صافي الإحتياطات الفنية إلى صافي الأقساط المتحققة</t>
  </si>
  <si>
    <t xml:space="preserve">الإحتياطيات الفنية والحسابية / صافي الأقساط </t>
  </si>
  <si>
    <t>% صافي الإحتياطات الفنية الى صافي الأقساط المتحققة</t>
  </si>
  <si>
    <t>% معدل المديونية</t>
  </si>
  <si>
    <t>المطلوبات متداولة / مجموع الموجودات</t>
  </si>
  <si>
    <t>Current Liabilities to Total Assets %</t>
  </si>
  <si>
    <t>% نسبة الملكية</t>
  </si>
  <si>
    <t>حقوق المساهمين / مجموع الموجودات</t>
  </si>
  <si>
    <t>Equity Ratio %</t>
  </si>
  <si>
    <t>عدد الأسهم المكتتب بها</t>
  </si>
  <si>
    <t>عدد الأسهم المتداولة</t>
  </si>
  <si>
    <t>الأرباح الموزعة</t>
  </si>
  <si>
    <t>-</t>
  </si>
  <si>
    <t>القيمة السوقية للسهم</t>
  </si>
  <si>
    <t>القيمة الاسمية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</si>
</sst>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-* #,##0.00_-;\-* #,##0.00_-;_-* &quot;-&quot;??_-;_-@_-"/>
    <numFmt numFmtId="167" formatCode="_-* #,##0.00_-;_-* #,##0.00\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sz val="14"/>
      <color theme="0"/>
      <name val="Arabic Transparent"/>
      <charset val="178"/>
    </font>
    <font>
      <sz val="13"/>
      <name val="Arabic Transparent"/>
      <charset val="178"/>
    </font>
    <font>
      <sz val="11"/>
      <color indexed="8"/>
      <name val="Calibri"/>
      <family val="2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9" fillId="0" borderId="0"/>
    <xf numFmtId="0" fontId="9" fillId="0" borderId="0"/>
    <xf numFmtId="0" fontId="12" fillId="0" borderId="0">
      <alignment vertical="top"/>
    </xf>
    <xf numFmtId="0" fontId="10" fillId="0" borderId="0"/>
    <xf numFmtId="0" fontId="11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 vertical="center" wrapText="1" indent="1"/>
    </xf>
    <xf numFmtId="0" fontId="4" fillId="4" borderId="4" xfId="0" applyFont="1" applyFill="1" applyBorder="1" applyAlignment="1">
      <alignment horizontal="right" wrapText="1"/>
    </xf>
    <xf numFmtId="164" fontId="4" fillId="4" borderId="4" xfId="2" applyNumberFormat="1" applyFont="1" applyFill="1" applyBorder="1" applyAlignment="1">
      <alignment horizontal="center" vertical="center" wrapText="1"/>
    </xf>
    <xf numFmtId="10" fontId="4" fillId="4" borderId="4" xfId="2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right"/>
    </xf>
    <xf numFmtId="3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0" borderId="4" xfId="0" applyFont="1" applyFill="1" applyBorder="1" applyAlignment="1">
      <alignment horizontal="right" wrapText="1"/>
    </xf>
    <xf numFmtId="10" fontId="4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2" fontId="4" fillId="4" borderId="4" xfId="0" applyNumberFormat="1" applyFont="1" applyFill="1" applyBorder="1" applyAlignment="1">
      <alignment horizontal="center" vertical="center" wrapText="1"/>
    </xf>
    <xf numFmtId="10" fontId="4" fillId="4" borderId="4" xfId="2" applyNumberFormat="1" applyFont="1" applyFill="1" applyBorder="1" applyAlignment="1">
      <alignment horizontal="right" vertical="center" wrapText="1"/>
    </xf>
    <xf numFmtId="9" fontId="4" fillId="4" borderId="4" xfId="2" applyFont="1" applyFill="1" applyBorder="1" applyAlignment="1">
      <alignment horizontal="right"/>
    </xf>
    <xf numFmtId="9" fontId="4" fillId="4" borderId="4" xfId="2" applyFont="1" applyFill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4" xfId="0" applyFont="1" applyFill="1" applyBorder="1"/>
    <xf numFmtId="0" fontId="4" fillId="4" borderId="4" xfId="0" applyFont="1" applyFill="1" applyBorder="1" applyAlignment="1">
      <alignment horizontal="right" vertical="center" wrapText="1"/>
    </xf>
    <xf numFmtId="9" fontId="4" fillId="4" borderId="4" xfId="2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4" borderId="5" xfId="0" applyFont="1" applyFill="1" applyBorder="1" applyAlignment="1">
      <alignment horizontal="right" wrapText="1"/>
    </xf>
    <xf numFmtId="9" fontId="4" fillId="4" borderId="5" xfId="2" applyFont="1" applyFill="1" applyBorder="1" applyAlignment="1">
      <alignment horizontal="right" wrapText="1"/>
    </xf>
    <xf numFmtId="10" fontId="4" fillId="4" borderId="5" xfId="2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4" fillId="0" borderId="0" xfId="3" applyNumberFormat="1" applyFont="1" applyBorder="1" applyAlignment="1">
      <alignment horizontal="right"/>
    </xf>
    <xf numFmtId="165" fontId="4" fillId="4" borderId="0" xfId="3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</cellXfs>
  <cellStyles count="23">
    <cellStyle name="Comma" xfId="1" builtinId="3"/>
    <cellStyle name="Comma 10" xfId="4"/>
    <cellStyle name="Comma 12" xfId="5"/>
    <cellStyle name="Comma 14" xfId="6"/>
    <cellStyle name="Comma 2" xfId="3"/>
    <cellStyle name="Comma 2 2" xfId="7"/>
    <cellStyle name="Comma 2 3" xfId="8"/>
    <cellStyle name="Comma 2 4" xfId="9"/>
    <cellStyle name="Comma 3" xfId="10"/>
    <cellStyle name="Normal" xfId="0" builtinId="0"/>
    <cellStyle name="Normal 2" xfId="11"/>
    <cellStyle name="Normal 2 11" xfId="12"/>
    <cellStyle name="Normal 2 2" xfId="13"/>
    <cellStyle name="Normal 2 3" xfId="14"/>
    <cellStyle name="Normal 2 4" xfId="15"/>
    <cellStyle name="Normal 3" xfId="16"/>
    <cellStyle name="Normal 4" xfId="17"/>
    <cellStyle name="Normal 4 2" xfId="18"/>
    <cellStyle name="Normal 5" xfId="19"/>
    <cellStyle name="Normal 5 2" xfId="20"/>
    <cellStyle name="Normal 6" xfId="21"/>
    <cellStyle name="Normal 7" xfId="22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2023/Web/SAIC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قيم التداول"/>
      <sheetName val="تقرير الملكية"/>
      <sheetName val="معلومات عامة"/>
      <sheetName val="قائمة المركز المالي"/>
      <sheetName val="قائمة الدخل "/>
      <sheetName val="قائمة التدفقات النقدية 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19836842958</v>
          </cell>
          <cell r="C23">
            <v>8966489960</v>
          </cell>
          <cell r="D23">
            <v>6804571006</v>
          </cell>
          <cell r="E23">
            <v>4376292640</v>
          </cell>
          <cell r="F23">
            <v>2469303799</v>
          </cell>
          <cell r="G23">
            <v>2690795536</v>
          </cell>
          <cell r="H23">
            <v>2634562161</v>
          </cell>
          <cell r="I23">
            <v>2662248786</v>
          </cell>
          <cell r="J23">
            <v>1824467028</v>
          </cell>
          <cell r="K23">
            <v>1587972328</v>
          </cell>
          <cell r="L23">
            <v>1678976376</v>
          </cell>
          <cell r="M23">
            <v>1522196975</v>
          </cell>
          <cell r="N23">
            <v>1521785236</v>
          </cell>
          <cell r="O23">
            <v>1465114130</v>
          </cell>
          <cell r="P23">
            <v>1210835901</v>
          </cell>
          <cell r="Q23">
            <v>1117772636</v>
          </cell>
          <cell r="R23">
            <v>1014190404</v>
          </cell>
        </row>
        <row r="29">
          <cell r="B29">
            <v>8927516454</v>
          </cell>
          <cell r="C29">
            <v>4479157270</v>
          </cell>
          <cell r="D29">
            <v>3047149981</v>
          </cell>
          <cell r="E29">
            <v>2014776410</v>
          </cell>
          <cell r="F29">
            <v>1322942605</v>
          </cell>
          <cell r="G29">
            <v>1224768939</v>
          </cell>
          <cell r="H29">
            <v>71205715</v>
          </cell>
          <cell r="I29">
            <v>982255250</v>
          </cell>
          <cell r="J29">
            <v>478759754</v>
          </cell>
          <cell r="K29">
            <v>378042265</v>
          </cell>
          <cell r="L29">
            <v>466127536</v>
          </cell>
          <cell r="M29">
            <v>363283517</v>
          </cell>
          <cell r="N29">
            <v>355973786</v>
          </cell>
          <cell r="O29">
            <v>327041260</v>
          </cell>
          <cell r="P29">
            <v>149834803</v>
          </cell>
          <cell r="Q29">
            <v>83319668</v>
          </cell>
        </row>
        <row r="32">
          <cell r="B32">
            <v>12757292649</v>
          </cell>
          <cell r="C32">
            <v>6088159558</v>
          </cell>
          <cell r="D32">
            <v>4319051051</v>
          </cell>
          <cell r="E32">
            <v>2647602163</v>
          </cell>
          <cell r="F32">
            <v>1679699983</v>
          </cell>
          <cell r="G32">
            <v>1651344243</v>
          </cell>
          <cell r="H32">
            <v>1392987797</v>
          </cell>
          <cell r="I32">
            <v>1367129307</v>
          </cell>
          <cell r="J32">
            <v>613820580</v>
          </cell>
          <cell r="K32">
            <v>498072319</v>
          </cell>
          <cell r="L32">
            <v>602087234</v>
          </cell>
          <cell r="M32">
            <v>451346764</v>
          </cell>
          <cell r="N32">
            <v>458616326</v>
          </cell>
          <cell r="O32">
            <v>433855339</v>
          </cell>
          <cell r="P32">
            <v>191154538</v>
          </cell>
          <cell r="Q32">
            <v>105132350</v>
          </cell>
          <cell r="R32">
            <v>1616590</v>
          </cell>
        </row>
        <row r="35">
          <cell r="K35">
            <v>1000000000</v>
          </cell>
          <cell r="L35">
            <v>1000000000</v>
          </cell>
        </row>
        <row r="40">
          <cell r="B40">
            <v>7079550309</v>
          </cell>
          <cell r="C40">
            <v>2878330401</v>
          </cell>
          <cell r="D40">
            <v>2485519954</v>
          </cell>
          <cell r="E40">
            <v>1728690476</v>
          </cell>
          <cell r="F40">
            <v>764603814</v>
          </cell>
          <cell r="G40">
            <v>1014451292</v>
          </cell>
          <cell r="H40">
            <v>1216574364</v>
          </cell>
          <cell r="I40">
            <v>1267844798</v>
          </cell>
          <cell r="J40">
            <v>1183370771</v>
          </cell>
          <cell r="K40">
            <v>1062636131</v>
          </cell>
          <cell r="L40">
            <v>1049637767</v>
          </cell>
          <cell r="M40">
            <v>1043061100</v>
          </cell>
          <cell r="N40">
            <v>1038168910</v>
          </cell>
          <cell r="O40">
            <v>1004247714</v>
          </cell>
          <cell r="P40">
            <v>994023144</v>
          </cell>
          <cell r="Q40">
            <v>987640286</v>
          </cell>
        </row>
      </sheetData>
      <sheetData sheetId="6">
        <row r="8">
          <cell r="B8">
            <v>17198013588</v>
          </cell>
          <cell r="C8">
            <v>7471803497</v>
          </cell>
          <cell r="D8">
            <v>3771046094</v>
          </cell>
          <cell r="E8">
            <v>1430815786</v>
          </cell>
          <cell r="F8">
            <v>957003551</v>
          </cell>
          <cell r="G8">
            <v>592472504</v>
          </cell>
          <cell r="H8">
            <v>403351361</v>
          </cell>
          <cell r="I8">
            <v>583861977</v>
          </cell>
          <cell r="J8">
            <v>427420758</v>
          </cell>
          <cell r="K8">
            <v>344057578</v>
          </cell>
          <cell r="L8">
            <v>366466067</v>
          </cell>
          <cell r="M8">
            <v>430940585</v>
          </cell>
          <cell r="N8">
            <v>495687460</v>
          </cell>
          <cell r="O8">
            <v>461145689</v>
          </cell>
          <cell r="P8">
            <v>226123116</v>
          </cell>
          <cell r="Q8">
            <v>116960910</v>
          </cell>
        </row>
        <row r="46">
          <cell r="B46">
            <v>4201219907</v>
          </cell>
          <cell r="C46">
            <v>392810448</v>
          </cell>
          <cell r="D46">
            <v>756829478</v>
          </cell>
          <cell r="E46">
            <v>964086661</v>
          </cell>
          <cell r="F46">
            <v>-249847480</v>
          </cell>
          <cell r="G46">
            <v>-202123073</v>
          </cell>
          <cell r="H46">
            <v>-51270434</v>
          </cell>
          <cell r="I46">
            <v>84474027</v>
          </cell>
          <cell r="J46">
            <v>120734640</v>
          </cell>
          <cell r="K46">
            <v>12998364</v>
          </cell>
          <cell r="L46">
            <v>6906109</v>
          </cell>
          <cell r="M46">
            <v>6588251</v>
          </cell>
          <cell r="N46">
            <v>33921196</v>
          </cell>
          <cell r="O46">
            <v>10224570</v>
          </cell>
          <cell r="P46">
            <v>10381845</v>
          </cell>
          <cell r="Q46">
            <v>66472</v>
          </cell>
          <cell r="R46">
            <v>-26349804</v>
          </cell>
        </row>
        <row r="48">
          <cell r="B48">
            <v>420.12199070000003</v>
          </cell>
          <cell r="C48">
            <v>39.281044799999997</v>
          </cell>
          <cell r="D48">
            <v>75.682947799999994</v>
          </cell>
          <cell r="E48">
            <v>96.408666100000005</v>
          </cell>
          <cell r="F48">
            <v>-24.984748</v>
          </cell>
          <cell r="G48">
            <v>-20.212307299999999</v>
          </cell>
          <cell r="H48">
            <v>-5.1270433999999998</v>
          </cell>
          <cell r="I48">
            <v>8.4474026999999996</v>
          </cell>
          <cell r="J48">
            <v>12.073464</v>
          </cell>
          <cell r="K48">
            <v>1.2998364</v>
          </cell>
          <cell r="L48">
            <v>0.69061090000000003</v>
          </cell>
          <cell r="M48">
            <v>3.29</v>
          </cell>
          <cell r="N48">
            <v>16.96</v>
          </cell>
          <cell r="O48">
            <v>5.1100000000000003</v>
          </cell>
          <cell r="P48">
            <v>5.19</v>
          </cell>
          <cell r="Q48">
            <v>0.03</v>
          </cell>
          <cell r="R48">
            <v>-19.609947500000001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tabSelected="1" workbookViewId="0">
      <selection activeCell="B25" sqref="B25"/>
    </sheetView>
  </sheetViews>
  <sheetFormatPr defaultColWidth="32.7109375" defaultRowHeight="16.5"/>
  <cols>
    <col min="1" max="1" width="39.5703125" style="4" bestFit="1" customWidth="1"/>
    <col min="2" max="4" width="15" style="4" customWidth="1"/>
    <col min="5" max="6" width="15" style="4" bestFit="1" customWidth="1"/>
    <col min="7" max="8" width="14" style="4" bestFit="1" customWidth="1"/>
    <col min="9" max="9" width="14" style="44" bestFit="1" customWidth="1"/>
    <col min="10" max="12" width="14" style="4" bestFit="1" customWidth="1"/>
    <col min="13" max="17" width="12.5703125" style="4" bestFit="1" customWidth="1"/>
    <col min="18" max="18" width="22.5703125" style="4" bestFit="1" customWidth="1"/>
    <col min="19" max="19" width="37.85546875" style="4" bestFit="1" customWidth="1"/>
    <col min="20" max="20" width="40.85546875" style="4" bestFit="1" customWidth="1"/>
    <col min="21" max="16384" width="32.7109375" style="4"/>
  </cols>
  <sheetData>
    <row r="1" spans="1:20" ht="18.75">
      <c r="A1" s="1" t="s">
        <v>0</v>
      </c>
      <c r="B1" s="1"/>
      <c r="C1" s="1"/>
      <c r="D1" s="1"/>
      <c r="E1" s="1"/>
      <c r="F1" s="2"/>
      <c r="G1" s="2"/>
      <c r="H1" s="2"/>
      <c r="I1" s="3"/>
      <c r="J1" s="2"/>
      <c r="K1" s="2"/>
      <c r="L1" s="2"/>
    </row>
    <row r="2" spans="1:20" ht="18">
      <c r="A2" s="5" t="s">
        <v>1</v>
      </c>
      <c r="B2" s="5"/>
      <c r="C2" s="5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7"/>
      <c r="T2" s="8" t="s">
        <v>2</v>
      </c>
    </row>
    <row r="3" spans="1:20">
      <c r="A3" s="7"/>
      <c r="B3" s="7"/>
      <c r="C3" s="7"/>
      <c r="D3" s="7"/>
      <c r="E3" s="7"/>
      <c r="F3" s="7"/>
      <c r="G3" s="7"/>
      <c r="H3" s="7"/>
      <c r="I3" s="9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0" ht="49.5">
      <c r="A4" s="10" t="s">
        <v>3</v>
      </c>
      <c r="B4" s="11">
        <v>2023</v>
      </c>
      <c r="C4" s="11">
        <v>2022</v>
      </c>
      <c r="D4" s="11">
        <v>2021</v>
      </c>
      <c r="E4" s="11">
        <v>2020</v>
      </c>
      <c r="F4" s="11">
        <v>2019</v>
      </c>
      <c r="G4" s="11">
        <v>2018</v>
      </c>
      <c r="H4" s="11">
        <v>2017</v>
      </c>
      <c r="I4" s="11">
        <v>2016</v>
      </c>
      <c r="J4" s="11">
        <v>2015</v>
      </c>
      <c r="K4" s="11">
        <v>2014</v>
      </c>
      <c r="L4" s="11">
        <v>2013</v>
      </c>
      <c r="M4" s="11">
        <v>2012</v>
      </c>
      <c r="N4" s="11">
        <v>2011</v>
      </c>
      <c r="O4" s="11">
        <v>2010</v>
      </c>
      <c r="P4" s="11">
        <v>2009</v>
      </c>
      <c r="Q4" s="11">
        <v>2008</v>
      </c>
      <c r="R4" s="11" t="s">
        <v>4</v>
      </c>
      <c r="S4" s="12" t="s">
        <v>5</v>
      </c>
      <c r="T4" s="13" t="s">
        <v>2</v>
      </c>
    </row>
    <row r="5" spans="1:20">
      <c r="A5" s="14"/>
      <c r="B5" s="14"/>
      <c r="C5" s="14"/>
      <c r="D5" s="14"/>
      <c r="E5" s="14"/>
      <c r="F5" s="14"/>
      <c r="G5" s="14"/>
      <c r="H5" s="14"/>
      <c r="I5" s="15"/>
      <c r="J5" s="15"/>
      <c r="K5" s="14"/>
      <c r="L5" s="14"/>
      <c r="M5" s="16"/>
      <c r="N5" s="16"/>
      <c r="O5" s="16"/>
      <c r="P5" s="15"/>
      <c r="Q5" s="15"/>
      <c r="R5" s="15"/>
      <c r="S5" s="17"/>
      <c r="T5" s="18"/>
    </row>
    <row r="6" spans="1:20">
      <c r="A6" s="19" t="s">
        <v>6</v>
      </c>
      <c r="B6" s="20">
        <f t="shared" ref="B6:D6" si="0">B23/B22</f>
        <v>9.0500000000000004E-5</v>
      </c>
      <c r="C6" s="20">
        <f t="shared" si="0"/>
        <v>7.4999999999999993E-5</v>
      </c>
      <c r="D6" s="20">
        <f t="shared" si="0"/>
        <v>5.05303E-2</v>
      </c>
      <c r="E6" s="20">
        <f>E23/E22</f>
        <v>9.4979999999999999E-4</v>
      </c>
      <c r="F6" s="20">
        <f>F23/F22</f>
        <v>5.7300000000000005E-4</v>
      </c>
      <c r="G6" s="20">
        <f>G23/G22</f>
        <v>4.3092E-3</v>
      </c>
      <c r="H6" s="20">
        <f t="shared" ref="H6:N6" si="1">H23/H22</f>
        <v>1.5E-5</v>
      </c>
      <c r="I6" s="20">
        <f t="shared" si="1"/>
        <v>3.5500000000000002E-5</v>
      </c>
      <c r="J6" s="20">
        <f t="shared" si="1"/>
        <v>5.4999999999999999E-6</v>
      </c>
      <c r="K6" s="21">
        <f t="shared" si="1"/>
        <v>0</v>
      </c>
      <c r="L6" s="21">
        <f t="shared" si="1"/>
        <v>0</v>
      </c>
      <c r="M6" s="21">
        <f t="shared" si="1"/>
        <v>5.7474999999999998E-2</v>
      </c>
      <c r="N6" s="21">
        <f t="shared" si="1"/>
        <v>2.615E-2</v>
      </c>
      <c r="O6" s="22" t="s">
        <v>7</v>
      </c>
      <c r="P6" s="22" t="s">
        <v>7</v>
      </c>
      <c r="Q6" s="22" t="s">
        <v>7</v>
      </c>
      <c r="R6" s="22" t="s">
        <v>7</v>
      </c>
      <c r="S6" s="23" t="s">
        <v>8</v>
      </c>
      <c r="T6" s="24" t="s">
        <v>9</v>
      </c>
    </row>
    <row r="7" spans="1:20">
      <c r="A7" s="25" t="s">
        <v>10</v>
      </c>
      <c r="B7" s="25">
        <f>+'[1]قائمة الدخل '!B48</f>
        <v>420.12199070000003</v>
      </c>
      <c r="C7" s="25">
        <f>+'[1]قائمة الدخل '!C48</f>
        <v>39.281044799999997</v>
      </c>
      <c r="D7" s="25">
        <f>+'[1]قائمة الدخل '!D48</f>
        <v>75.682947799999994</v>
      </c>
      <c r="E7" s="25">
        <f>+'[1]قائمة الدخل '!E48</f>
        <v>96.408666100000005</v>
      </c>
      <c r="F7" s="25">
        <f>+'[1]قائمة الدخل '!F48</f>
        <v>-24.984748</v>
      </c>
      <c r="G7" s="26">
        <f>'[1]قائمة الدخل '!G48</f>
        <v>-20.212307299999999</v>
      </c>
      <c r="H7" s="26">
        <f>'[1]قائمة الدخل '!H48</f>
        <v>-5.1270433999999998</v>
      </c>
      <c r="I7" s="26">
        <f>'[1]قائمة الدخل '!I48</f>
        <v>8.4474026999999996</v>
      </c>
      <c r="J7" s="26">
        <f>'[1]قائمة الدخل '!J48</f>
        <v>12.073464</v>
      </c>
      <c r="K7" s="26">
        <f>'[1]قائمة الدخل '!K48</f>
        <v>1.2998364</v>
      </c>
      <c r="L7" s="26">
        <f>'[1]قائمة الدخل '!L48</f>
        <v>0.69061090000000003</v>
      </c>
      <c r="M7" s="26">
        <f>'[1]قائمة الدخل '!M48</f>
        <v>3.29</v>
      </c>
      <c r="N7" s="26">
        <f>'[1]قائمة الدخل '!N48</f>
        <v>16.96</v>
      </c>
      <c r="O7" s="26">
        <f>'[1]قائمة الدخل '!O48</f>
        <v>5.1100000000000003</v>
      </c>
      <c r="P7" s="26">
        <f>'[1]قائمة الدخل '!P48</f>
        <v>5.19</v>
      </c>
      <c r="Q7" s="26">
        <f>'[1]قائمة الدخل '!Q48</f>
        <v>0.03</v>
      </c>
      <c r="R7" s="26">
        <f>'[1]قائمة الدخل '!R48</f>
        <v>-19.609947500000001</v>
      </c>
      <c r="S7" s="23" t="s">
        <v>11</v>
      </c>
      <c r="T7" s="27" t="s">
        <v>12</v>
      </c>
    </row>
    <row r="8" spans="1:20">
      <c r="A8" s="28" t="s">
        <v>13</v>
      </c>
      <c r="B8" s="22" t="s">
        <v>7</v>
      </c>
      <c r="C8" s="22" t="s">
        <v>7</v>
      </c>
      <c r="D8" s="22" t="s">
        <v>7</v>
      </c>
      <c r="E8" s="22" t="s">
        <v>7</v>
      </c>
      <c r="F8" s="22" t="s">
        <v>7</v>
      </c>
      <c r="G8" s="22" t="s">
        <v>7</v>
      </c>
      <c r="H8" s="22" t="s">
        <v>7</v>
      </c>
      <c r="I8" s="22" t="s">
        <v>7</v>
      </c>
      <c r="J8" s="22" t="s">
        <v>7</v>
      </c>
      <c r="K8" s="22" t="s">
        <v>7</v>
      </c>
      <c r="L8" s="22" t="s">
        <v>7</v>
      </c>
      <c r="M8" s="22" t="s">
        <v>7</v>
      </c>
      <c r="N8" s="22" t="s">
        <v>7</v>
      </c>
      <c r="O8" s="22" t="s">
        <v>7</v>
      </c>
      <c r="P8" s="22" t="s">
        <v>7</v>
      </c>
      <c r="Q8" s="29" t="s">
        <v>7</v>
      </c>
      <c r="R8" s="29" t="s">
        <v>7</v>
      </c>
      <c r="S8" s="23" t="s">
        <v>14</v>
      </c>
      <c r="T8" s="30" t="s">
        <v>15</v>
      </c>
    </row>
    <row r="9" spans="1:20">
      <c r="A9" s="19" t="s">
        <v>16</v>
      </c>
      <c r="B9" s="31">
        <f>'[1]قائمة المركز المالي'!B40/'نسب مالية'!B22</f>
        <v>707.9550309</v>
      </c>
      <c r="C9" s="31">
        <f>'[1]قائمة المركز المالي'!C40/'نسب مالية'!C22</f>
        <v>287.83304010000001</v>
      </c>
      <c r="D9" s="31">
        <f>'[1]قائمة المركز المالي'!D40/'نسب مالية'!D22</f>
        <v>248.55199540000001</v>
      </c>
      <c r="E9" s="31">
        <f>'[1]قائمة المركز المالي'!E40/'نسب مالية'!E22</f>
        <v>172.86904759999999</v>
      </c>
      <c r="F9" s="31">
        <f>'[1]قائمة المركز المالي'!F40/'نسب مالية'!F22</f>
        <v>76.460381400000003</v>
      </c>
      <c r="G9" s="31">
        <f>'[1]قائمة المركز المالي'!G40/'نسب مالية'!G22</f>
        <v>101.4451292</v>
      </c>
      <c r="H9" s="31">
        <f>'[1]قائمة المركز المالي'!H40/'نسب مالية'!H22</f>
        <v>121.65743639999999</v>
      </c>
      <c r="I9" s="31">
        <f>'[1]قائمة المركز المالي'!I40/'نسب مالية'!I22</f>
        <v>126.7844798</v>
      </c>
      <c r="J9" s="31">
        <f>'[1]قائمة المركز المالي'!J40/'نسب مالية'!J22</f>
        <v>118.3370771</v>
      </c>
      <c r="K9" s="31">
        <f>'[1]قائمة المركز المالي'!K40/'نسب مالية'!K22</f>
        <v>106.2636131</v>
      </c>
      <c r="L9" s="31">
        <f>'[1]قائمة المركز المالي'!L40/'نسب مالية'!L22</f>
        <v>104.9637767</v>
      </c>
      <c r="M9" s="31">
        <f>'[1]قائمة المركز المالي'!M40/'نسب مالية'!M22</f>
        <v>521.53054999999995</v>
      </c>
      <c r="N9" s="31">
        <f>'[1]قائمة المركز المالي'!N40/'نسب مالية'!N22</f>
        <v>519.08445500000005</v>
      </c>
      <c r="O9" s="31">
        <f>'[1]قائمة المركز المالي'!O40/'نسب مالية'!O22</f>
        <v>502.12385699999999</v>
      </c>
      <c r="P9" s="31">
        <f>'[1]قائمة المركز المالي'!P40/'نسب مالية'!P22</f>
        <v>497.011572</v>
      </c>
      <c r="Q9" s="31">
        <f>'[1]قائمة المركز المالي'!P40/'نسب مالية'!Q22</f>
        <v>497.011572</v>
      </c>
      <c r="R9" s="31">
        <f>'[1]قائمة المركز المالي'!Q40/'نسب مالية'!R22</f>
        <v>493.82014299999997</v>
      </c>
      <c r="S9" s="23" t="s">
        <v>17</v>
      </c>
      <c r="T9" s="24" t="s">
        <v>18</v>
      </c>
    </row>
    <row r="10" spans="1:20">
      <c r="A10" s="25" t="s">
        <v>19</v>
      </c>
      <c r="B10" s="31">
        <f t="shared" ref="B10:N10" si="2">B25/B7</f>
        <v>0.82095202735123085</v>
      </c>
      <c r="C10" s="31">
        <f t="shared" si="2"/>
        <v>8.3628121826331885</v>
      </c>
      <c r="D10" s="31">
        <f t="shared" si="2"/>
        <v>3.7591030512159835</v>
      </c>
      <c r="E10" s="31">
        <f t="shared" si="2"/>
        <v>2.8109506226225029</v>
      </c>
      <c r="F10" s="31">
        <f t="shared" si="2"/>
        <v>-11.272477112836999</v>
      </c>
      <c r="G10" s="31">
        <f t="shared" si="2"/>
        <v>-13.288438376354984</v>
      </c>
      <c r="H10" s="31">
        <f t="shared" si="2"/>
        <v>-25.209460875638385</v>
      </c>
      <c r="I10" s="31">
        <f t="shared" si="2"/>
        <v>13.258513175890148</v>
      </c>
      <c r="J10" s="31">
        <f t="shared" si="2"/>
        <v>9.2765423411209902</v>
      </c>
      <c r="K10" s="31">
        <f t="shared" si="2"/>
        <v>86.164689648635786</v>
      </c>
      <c r="L10" s="31">
        <f t="shared" si="2"/>
        <v>162.17525671836341</v>
      </c>
      <c r="M10" s="31">
        <f t="shared" si="2"/>
        <v>170.21276595744681</v>
      </c>
      <c r="N10" s="31">
        <f t="shared" si="2"/>
        <v>33.018867924528301</v>
      </c>
      <c r="O10" s="31" t="s">
        <v>7</v>
      </c>
      <c r="P10" s="31" t="s">
        <v>7</v>
      </c>
      <c r="Q10" s="22" t="s">
        <v>7</v>
      </c>
      <c r="R10" s="22" t="s">
        <v>7</v>
      </c>
      <c r="S10" s="23" t="s">
        <v>20</v>
      </c>
      <c r="T10" s="27" t="s">
        <v>21</v>
      </c>
    </row>
    <row r="11" spans="1:20">
      <c r="A11" s="25" t="s">
        <v>22</v>
      </c>
      <c r="B11" s="31">
        <f t="shared" ref="B11:N11" si="3">B25/B9</f>
        <v>0.48717783608591625</v>
      </c>
      <c r="C11" s="31">
        <f t="shared" si="3"/>
        <v>1.1412866288243744</v>
      </c>
      <c r="D11" s="31">
        <f t="shared" si="3"/>
        <v>1.1446297163784507</v>
      </c>
      <c r="E11" s="31">
        <f t="shared" si="3"/>
        <v>1.5676606296059679</v>
      </c>
      <c r="F11" s="31">
        <f t="shared" si="3"/>
        <v>3.6834762636954355</v>
      </c>
      <c r="G11" s="31">
        <f t="shared" si="3"/>
        <v>2.6476382071580029</v>
      </c>
      <c r="H11" s="31">
        <f t="shared" si="3"/>
        <v>1.0624093670282206</v>
      </c>
      <c r="I11" s="31">
        <f t="shared" si="3"/>
        <v>0.88338888306106378</v>
      </c>
      <c r="J11" s="31">
        <f t="shared" si="3"/>
        <v>0.94644892999473951</v>
      </c>
      <c r="K11" s="31">
        <f t="shared" si="3"/>
        <v>1.053982607335229</v>
      </c>
      <c r="L11" s="31">
        <f t="shared" si="3"/>
        <v>1.0670347763887196</v>
      </c>
      <c r="M11" s="31">
        <f t="shared" si="3"/>
        <v>1.0737626012512596</v>
      </c>
      <c r="N11" s="31">
        <f t="shared" si="3"/>
        <v>1.0788225203160822</v>
      </c>
      <c r="O11" s="22" t="s">
        <v>7</v>
      </c>
      <c r="P11" s="22" t="s">
        <v>7</v>
      </c>
      <c r="Q11" s="22" t="s">
        <v>7</v>
      </c>
      <c r="R11" s="22" t="s">
        <v>7</v>
      </c>
      <c r="S11" s="32" t="s">
        <v>23</v>
      </c>
      <c r="T11" s="24" t="s">
        <v>24</v>
      </c>
    </row>
    <row r="12" spans="1:20">
      <c r="A12" s="19" t="s">
        <v>25</v>
      </c>
      <c r="B12" s="22" t="s">
        <v>7</v>
      </c>
      <c r="C12" s="22" t="s">
        <v>7</v>
      </c>
      <c r="D12" s="22" t="s">
        <v>7</v>
      </c>
      <c r="E12" s="22" t="s">
        <v>7</v>
      </c>
      <c r="F12" s="22" t="s">
        <v>7</v>
      </c>
      <c r="G12" s="22" t="s">
        <v>7</v>
      </c>
      <c r="H12" s="22" t="s">
        <v>7</v>
      </c>
      <c r="I12" s="22" t="s">
        <v>7</v>
      </c>
      <c r="J12" s="22" t="s">
        <v>7</v>
      </c>
      <c r="K12" s="22" t="s">
        <v>7</v>
      </c>
      <c r="L12" s="22" t="s">
        <v>7</v>
      </c>
      <c r="M12" s="22" t="s">
        <v>7</v>
      </c>
      <c r="N12" s="22" t="s">
        <v>7</v>
      </c>
      <c r="O12" s="22" t="s">
        <v>7</v>
      </c>
      <c r="P12" s="22" t="s">
        <v>7</v>
      </c>
      <c r="Q12" s="22" t="s">
        <v>7</v>
      </c>
      <c r="R12" s="22" t="s">
        <v>7</v>
      </c>
      <c r="S12" s="23" t="s">
        <v>26</v>
      </c>
      <c r="T12" s="24" t="s">
        <v>27</v>
      </c>
    </row>
    <row r="13" spans="1:20">
      <c r="A13" s="19" t="s">
        <v>28</v>
      </c>
      <c r="B13" s="22" t="s">
        <v>7</v>
      </c>
      <c r="C13" s="22" t="s">
        <v>7</v>
      </c>
      <c r="D13" s="22" t="s">
        <v>7</v>
      </c>
      <c r="E13" s="22" t="s">
        <v>7</v>
      </c>
      <c r="F13" s="22" t="s">
        <v>7</v>
      </c>
      <c r="G13" s="22" t="s">
        <v>7</v>
      </c>
      <c r="H13" s="22" t="s">
        <v>7</v>
      </c>
      <c r="I13" s="22" t="s">
        <v>7</v>
      </c>
      <c r="J13" s="22" t="s">
        <v>7</v>
      </c>
      <c r="K13" s="22" t="s">
        <v>7</v>
      </c>
      <c r="L13" s="22" t="s">
        <v>7</v>
      </c>
      <c r="M13" s="22" t="s">
        <v>7</v>
      </c>
      <c r="N13" s="22" t="s">
        <v>7</v>
      </c>
      <c r="O13" s="22" t="s">
        <v>7</v>
      </c>
      <c r="P13" s="22" t="s">
        <v>7</v>
      </c>
      <c r="Q13" s="22" t="s">
        <v>7</v>
      </c>
      <c r="R13" s="22" t="s">
        <v>7</v>
      </c>
      <c r="S13" s="23" t="s">
        <v>29</v>
      </c>
      <c r="T13" s="24" t="s">
        <v>30</v>
      </c>
    </row>
    <row r="14" spans="1:20">
      <c r="A14" s="25" t="s">
        <v>31</v>
      </c>
      <c r="B14" s="33">
        <f>+'[1]قائمة الدخل '!B46/'[1]قائمة المركز المالي'!B23</f>
        <v>0.21178873653913211</v>
      </c>
      <c r="C14" s="33">
        <f>+'[1]قائمة الدخل '!C46/'[1]قائمة المركز المالي'!C23</f>
        <v>4.3808719995488625E-2</v>
      </c>
      <c r="D14" s="33">
        <f>+'[1]قائمة الدخل '!D46/'[1]قائمة المركز المالي'!D23</f>
        <v>0.11122368733203869</v>
      </c>
      <c r="E14" s="33">
        <f>+'[1]قائمة الدخل '!E46/'[1]قائمة المركز المالي'!E23</f>
        <v>0.22029757612370274</v>
      </c>
      <c r="F14" s="33">
        <f>+'[1]قائمة الدخل '!F46/'[1]قائمة المركز المالي'!F23</f>
        <v>-0.10118134516343487</v>
      </c>
      <c r="G14" s="21">
        <f>'[1]قائمة الدخل '!G46/'[1]قائمة المركز المالي'!G23</f>
        <v>-7.5116474030005972E-2</v>
      </c>
      <c r="H14" s="21">
        <f>'[1]قائمة الدخل '!H46/'[1]قائمة المركز المالي'!H23</f>
        <v>-1.9460703853933472E-2</v>
      </c>
      <c r="I14" s="21">
        <f>'[1]قائمة الدخل '!I46/'[1]قائمة المركز المالي'!I23</f>
        <v>3.1730327925858989E-2</v>
      </c>
      <c r="J14" s="21">
        <f>'[1]قائمة الدخل '!J46/'[1]قائمة المركز المالي'!J23</f>
        <v>6.6175292919571471E-2</v>
      </c>
      <c r="K14" s="21">
        <f>'[1]قائمة الدخل '!K46/'[1]قائمة المركز المالي'!K23</f>
        <v>8.1855103963751185E-3</v>
      </c>
      <c r="L14" s="21">
        <f>'[1]قائمة الدخل '!L46/'[1]قائمة المركز المالي'!L23</f>
        <v>4.1132853914556807E-3</v>
      </c>
      <c r="M14" s="21">
        <f>'[1]قائمة الدخل '!M46/'[1]قائمة المركز المالي'!M23</f>
        <v>4.3281198873752853E-3</v>
      </c>
      <c r="N14" s="21">
        <f>'[1]قائمة الدخل '!N46/'[1]قائمة المركز المالي'!N23</f>
        <v>2.2290396303989376E-2</v>
      </c>
      <c r="O14" s="21">
        <f>'[1]قائمة الدخل '!O46/'[1]قائمة المركز المالي'!O23</f>
        <v>6.9786849984171543E-3</v>
      </c>
      <c r="P14" s="21">
        <f>'[1]قائمة الدخل '!P46/'[1]قائمة المركز المالي'!P23</f>
        <v>8.5741139583207643E-3</v>
      </c>
      <c r="Q14" s="21">
        <f>'[1]قائمة الدخل '!Q46/'[1]قائمة المركز المالي'!Q23</f>
        <v>5.9468265601735484E-5</v>
      </c>
      <c r="R14" s="21">
        <f>'[1]قائمة الدخل '!R46/'[1]قائمة المركز المالي'!R23</f>
        <v>-2.5981121391087426E-2</v>
      </c>
      <c r="S14" s="23" t="s">
        <v>32</v>
      </c>
      <c r="T14" s="27" t="s">
        <v>33</v>
      </c>
    </row>
    <row r="15" spans="1:20">
      <c r="A15" s="25" t="s">
        <v>34</v>
      </c>
      <c r="B15" s="33">
        <f>+'[1]قائمة الدخل '!B46/'[1]قائمة المركز المالي'!B40</f>
        <v>0.59343033436165105</v>
      </c>
      <c r="C15" s="33">
        <f>+'[1]قائمة الدخل '!C46/'[1]قائمة المركز المالي'!C40</f>
        <v>0.13647163225720313</v>
      </c>
      <c r="D15" s="33">
        <f>+'[1]قائمة الدخل '!D46/'[1]قائمة المركز المالي'!D40</f>
        <v>0.30449543435852056</v>
      </c>
      <c r="E15" s="33">
        <f>+'[1]قائمة الدخل '!E46/'[1]قائمة المركز المالي'!E40</f>
        <v>0.55769767600663289</v>
      </c>
      <c r="F15" s="33">
        <f>+'[1]قائمة الدخل '!F46/'[1]قائمة المركز المالي'!F40</f>
        <v>-0.32676724262324958</v>
      </c>
      <c r="G15" s="21">
        <f>'[1]قائمة الدخل '!G46/'[1]قائمة المركز المالي'!G40</f>
        <v>-0.19924374348374332</v>
      </c>
      <c r="H15" s="21">
        <f>'[1]قائمة الدخل '!H46/'[1]قائمة المركز المالي'!H40</f>
        <v>-4.2143279948318887E-2</v>
      </c>
      <c r="I15" s="21">
        <f>'[1]قائمة الدخل '!I46/'[1]قائمة المركز المالي'!I40</f>
        <v>6.6628050320714408E-2</v>
      </c>
      <c r="J15" s="21">
        <f>'[1]قائمة الدخل '!J46/'[1]قائمة المركز المالي'!J40</f>
        <v>0.10202604539401794</v>
      </c>
      <c r="K15" s="21">
        <f>'[1]قائمة الدخل '!K46/'[1]قائمة المركز المالي'!K40</f>
        <v>1.223218712483248E-2</v>
      </c>
      <c r="L15" s="21">
        <f>'[1]قائمة الدخل '!L46/'[1]قائمة المركز المالي'!L40</f>
        <v>6.5795164933313607E-3</v>
      </c>
      <c r="M15" s="21">
        <f>'[1]قائمة الدخل '!M46/'[1]قائمة المركز المالي'!M40</f>
        <v>6.3162656530859028E-3</v>
      </c>
      <c r="N15" s="21">
        <f>'[1]قائمة الدخل '!N46/'[1]قائمة المركز المالي'!N40</f>
        <v>3.2674062643621257E-2</v>
      </c>
      <c r="O15" s="21">
        <f>'[1]قائمة الدخل '!O46/'[1]قائمة المركز المالي'!O40</f>
        <v>1.0181322653227369E-2</v>
      </c>
      <c r="P15" s="21">
        <f>'[1]قائمة الدخل '!P46/'[1]قائمة المركز المالي'!P40</f>
        <v>1.044426889118791E-2</v>
      </c>
      <c r="Q15" s="21">
        <f>'[1]قائمة الدخل '!Q46/'[1]قائمة المركز المالي'!P40</f>
        <v>6.6871682416279834E-5</v>
      </c>
      <c r="R15" s="21">
        <f>'[1]قائمة الدخل '!R46/'[1]قائمة المركز المالي'!Q40</f>
        <v>-2.6679555677824995E-2</v>
      </c>
      <c r="S15" s="23" t="s">
        <v>35</v>
      </c>
      <c r="T15" s="27" t="s">
        <v>36</v>
      </c>
    </row>
    <row r="16" spans="1:20" ht="28.5" customHeight="1">
      <c r="A16" s="19" t="s">
        <v>37</v>
      </c>
      <c r="B16" s="34">
        <f>+'[1]قائمة الدخل '!B8/'[1]قائمة المركز المالي'!B40</f>
        <v>2.4292522600110251</v>
      </c>
      <c r="C16" s="34">
        <f>+'[1]قائمة الدخل '!C8/'[1]قائمة المركز المالي'!C40</f>
        <v>2.5958811032965912</v>
      </c>
      <c r="D16" s="34">
        <f>+'[1]قائمة الدخل '!D8/'[1]قائمة المركز المالي'!D40</f>
        <v>1.5172061233832284</v>
      </c>
      <c r="E16" s="34">
        <f>+'[1]قائمة الدخل '!E8/'[1]قائمة المركز المالي'!E40</f>
        <v>0.82768766639517255</v>
      </c>
      <c r="F16" s="34">
        <f>+'[1]قائمة الدخل '!F8/'[1]قائمة المركز المالي'!F40</f>
        <v>1.2516332425723422</v>
      </c>
      <c r="G16" s="21">
        <f>'[1]قائمة الدخل '!G8/'[1]قائمة المركز المالي'!G40</f>
        <v>0.58403248009269626</v>
      </c>
      <c r="H16" s="21">
        <f>'[1]قائمة الدخل '!H8/'[1]قائمة المركز المالي'!H40</f>
        <v>0.33154681944292558</v>
      </c>
      <c r="I16" s="21">
        <f>'[1]قائمة الدخل '!I8/'[1]قائمة المركز المالي'!I40</f>
        <v>0.46051533903915581</v>
      </c>
      <c r="J16" s="21">
        <f>'[1]قائمة الدخل '!J8/'[1]قائمة المركز المالي'!J40</f>
        <v>0.3611892134523576</v>
      </c>
      <c r="K16" s="21">
        <f>'[1]قائمة الدخل '!K8/'[1]قائمة المركز المالي'!K40</f>
        <v>0.32377741351239636</v>
      </c>
      <c r="L16" s="21">
        <f>'[1]قائمة الدخل '!L8/'[1]قائمة المركز المالي'!L40</f>
        <v>0.34913574808517728</v>
      </c>
      <c r="M16" s="21">
        <f>'[1]قائمة الدخل '!M8/'[1]قائمة المركز المالي'!M40</f>
        <v>0.41314989601280311</v>
      </c>
      <c r="N16" s="21">
        <f>'[1]قائمة الدخل '!N8/'[1]قائمة المركز المالي'!N40</f>
        <v>0.47746320971989037</v>
      </c>
      <c r="O16" s="21">
        <f>'[1]قائمة الدخل '!O8/'[1]قائمة المركز المالي'!O40</f>
        <v>0.45919515929313831</v>
      </c>
      <c r="P16" s="21">
        <f>'[1]قائمة الدخل '!P8/'[1]قائمة المركز المالي'!P40</f>
        <v>0.2274827476250392</v>
      </c>
      <c r="Q16" s="21">
        <f>'[1]قائمة الدخل '!Q8/'[1]قائمة المركز المالي'!P40</f>
        <v>0.11766417181127525</v>
      </c>
      <c r="R16" s="22" t="s">
        <v>7</v>
      </c>
      <c r="S16" s="35" t="s">
        <v>38</v>
      </c>
      <c r="T16" s="36" t="s">
        <v>39</v>
      </c>
    </row>
    <row r="17" spans="1:20" ht="33">
      <c r="A17" s="37" t="s">
        <v>40</v>
      </c>
      <c r="B17" s="38">
        <f>+'[1]قائمة المركز المالي'!B29/'[1]قائمة الدخل '!B8</f>
        <v>0.51910160486378609</v>
      </c>
      <c r="C17" s="38">
        <f>+'[1]قائمة المركز المالي'!C29/'[1]قائمة الدخل '!C8</f>
        <v>0.59947471474570013</v>
      </c>
      <c r="D17" s="38">
        <f>+'[1]قائمة المركز المالي'!D29/'[1]قائمة الدخل '!D8</f>
        <v>0.80803838113997872</v>
      </c>
      <c r="E17" s="38">
        <f>+'[1]قائمة المركز المالي'!E29/'[1]قائمة الدخل '!E8</f>
        <v>1.4081312421304248</v>
      </c>
      <c r="F17" s="38">
        <f>+'[1]قائمة المركز المالي'!F29/'[1]قائمة الدخل '!F8</f>
        <v>1.3823800377936111</v>
      </c>
      <c r="G17" s="21">
        <f>'[1]قائمة المركز المالي'!G29/'[1]قائمة الدخل '!G8</f>
        <v>2.0672165049536204</v>
      </c>
      <c r="H17" s="21">
        <f>'[1]قائمة المركز المالي'!H29/'[1]قائمة الدخل '!H8</f>
        <v>0.17653520450126856</v>
      </c>
      <c r="I17" s="21">
        <f>'[1]قائمة المركز المالي'!I29/'[1]قائمة الدخل '!I8</f>
        <v>1.6823415270969084</v>
      </c>
      <c r="J17" s="21">
        <f>'[1]قائمة المركز المالي'!J29/'[1]قائمة الدخل '!J8</f>
        <v>1.1201134831172612</v>
      </c>
      <c r="K17" s="21">
        <f>'[1]قائمة المركز المالي'!K29/'[1]قائمة الدخل '!K8</f>
        <v>1.0987761618202172</v>
      </c>
      <c r="L17" s="21">
        <f>'[1]قائمة المركز المالي'!L29/'[1]قائمة الدخل '!L8</f>
        <v>1.2719527890149787</v>
      </c>
      <c r="M17" s="21">
        <f>'[1]قائمة المركز المالي'!M29/'[1]قائمة الدخل '!M8</f>
        <v>0.84300140122564693</v>
      </c>
      <c r="N17" s="21">
        <f>'[1]قائمة المركز المالي'!N29/'[1]قائمة الدخل '!N8</f>
        <v>0.7181416007578646</v>
      </c>
      <c r="O17" s="21">
        <f>'[1]قائمة المركز المالي'!O29/'[1]قائمة الدخل '!O8</f>
        <v>0.70919292492832997</v>
      </c>
      <c r="P17" s="21">
        <f>'[1]قائمة المركز المالي'!P29/'[1]قائمة الدخل '!P8</f>
        <v>0.66262488174804735</v>
      </c>
      <c r="Q17" s="21">
        <f>'[1]قائمة المركز المالي'!Q29/'[1]قائمة الدخل '!Q8</f>
        <v>0.71237191981491932</v>
      </c>
      <c r="R17" s="22" t="s">
        <v>7</v>
      </c>
      <c r="S17" s="39" t="s">
        <v>41</v>
      </c>
      <c r="T17" s="19" t="s">
        <v>42</v>
      </c>
    </row>
    <row r="18" spans="1:20">
      <c r="A18" s="19" t="s">
        <v>43</v>
      </c>
      <c r="B18" s="34">
        <f>+'[1]قائمة المركز المالي'!B32/'[1]قائمة المركز المالي'!B23</f>
        <v>0.6431110371751525</v>
      </c>
      <c r="C18" s="34">
        <f>+'[1]قائمة المركز المالي'!C32/'[1]قائمة المركز المالي'!C23</f>
        <v>0.678990283283605</v>
      </c>
      <c r="D18" s="34">
        <f>+'[1]قائمة المركز المالي'!D32/'[1]قائمة المركز المالي'!D23</f>
        <v>0.63472789793678874</v>
      </c>
      <c r="E18" s="34">
        <f>+'[1]قائمة المركز المالي'!E32/'[1]قائمة المركز المالي'!E23</f>
        <v>0.60498745874544624</v>
      </c>
      <c r="F18" s="34">
        <f>+'[1]قائمة المركز المالي'!F32/'[1]قائمة المركز المالي'!F23</f>
        <v>0.680232211071085</v>
      </c>
      <c r="G18" s="21">
        <f>'[1]قائمة المركز المالي'!G32/'[1]قائمة المركز المالي'!G23</f>
        <v>0.61370112329486193</v>
      </c>
      <c r="H18" s="21">
        <f>'[1]قائمة المركز المالي'!H32/'[1]قائمة المركز المالي'!H23</f>
        <v>0.52873597655834548</v>
      </c>
      <c r="I18" s="21">
        <f>'[1]قائمة المركز المالي'!I32/'[1]قائمة المركز المالي'!I23</f>
        <v>0.5135242484433985</v>
      </c>
      <c r="J18" s="21">
        <f>'[1]قائمة المركز المالي'!J32/'[1]قائمة المركز المالي'!J23</f>
        <v>0.33643829709154932</v>
      </c>
      <c r="K18" s="21">
        <f>'[1]قائمة المركز المالي'!K32/'[1]قائمة المركز المالي'!K23</f>
        <v>0.31365302166650855</v>
      </c>
      <c r="L18" s="21">
        <f>'[1]قائمة المركز المالي'!L32/'[1]قائمة المركز المالي'!L23</f>
        <v>0.35860375560162139</v>
      </c>
      <c r="M18" s="21">
        <f>'[1]قائمة المركز المالي'!M32/'[1]قائمة المركز المالي'!M23</f>
        <v>0.29651009127777306</v>
      </c>
      <c r="N18" s="21">
        <f>'[1]قائمة المركز المالي'!N32/'[1]قائمة المركز المالي'!N23</f>
        <v>0.30136731199040229</v>
      </c>
      <c r="O18" s="21">
        <f>'[1]قائمة المركز المالي'!O32/'[1]قائمة المركز المالي'!O23</f>
        <v>0.29612391971129237</v>
      </c>
      <c r="P18" s="21">
        <f>'[1]قائمة المركز المالي'!P32/'[1]قائمة المركز المالي'!P23</f>
        <v>0.15786989619495928</v>
      </c>
      <c r="Q18" s="21">
        <f>'[1]قائمة المركز المالي'!Q32/'[1]قائمة المركز المالي'!Q23</f>
        <v>9.4055218936313273E-2</v>
      </c>
      <c r="R18" s="21">
        <f>'[1]قائمة المركز المالي'!R32/'[1]قائمة المركز المالي'!R23</f>
        <v>1.5939709088393229E-3</v>
      </c>
      <c r="S18" s="23" t="s">
        <v>44</v>
      </c>
      <c r="T18" s="24" t="s">
        <v>45</v>
      </c>
    </row>
    <row r="19" spans="1:20">
      <c r="A19" s="40" t="s">
        <v>46</v>
      </c>
      <c r="B19" s="41">
        <f>+'[1]قائمة المركز المالي'!B40/'[1]قائمة المركز المالي'!B23</f>
        <v>0.3568889628248475</v>
      </c>
      <c r="C19" s="41">
        <f>+'[1]قائمة المركز المالي'!C40/'[1]قائمة المركز المالي'!C23</f>
        <v>0.32100971660486866</v>
      </c>
      <c r="D19" s="41">
        <f>+'[1]قائمة المركز المالي'!D40/'[1]قائمة المركز المالي'!D23</f>
        <v>0.3652721019162512</v>
      </c>
      <c r="E19" s="41">
        <f>+'[1]قائمة المركز المالي'!E40/'[1]قائمة المركز المالي'!E23</f>
        <v>0.39501254102604982</v>
      </c>
      <c r="F19" s="40">
        <f>+'[1]قائمة المركز المالي'!F40/'[1]قائمة المركز المالي'!F23</f>
        <v>0.30964347696287653</v>
      </c>
      <c r="G19" s="42">
        <f>'[1]قائمة المركز المالي'!G40/'[1]قائمة المركز المالي'!G23</f>
        <v>0.37700794372062613</v>
      </c>
      <c r="H19" s="42">
        <f>'[1]قائمة المركز المالي'!H40/'[1]قائمة المركز المالي'!H23</f>
        <v>0.46177478064826727</v>
      </c>
      <c r="I19" s="42">
        <f>'[1]قائمة المركز المالي'!I40/'[1]قائمة المركز المالي'!I23</f>
        <v>0.47623077327229174</v>
      </c>
      <c r="J19" s="42">
        <f>'[1]قائمة المركز المالي'!J40/'[1]قائمة المركز المالي'!J23</f>
        <v>0.64861176049710445</v>
      </c>
      <c r="K19" s="42">
        <f>'[1]قائمة المركز المالي'!K40/'[1]قائمة المركز المالي'!K23</f>
        <v>0.66917799023510438</v>
      </c>
      <c r="L19" s="42">
        <f>'[1]قائمة المركز المالي'!L40/'[1]قائمة المركز المالي'!L23</f>
        <v>0.62516529833532331</v>
      </c>
      <c r="M19" s="42">
        <f>'[1]قائمة المركز المالي'!M40/'[1]قائمة المركز المالي'!M23</f>
        <v>0.68523398556878623</v>
      </c>
      <c r="N19" s="42">
        <f>'[1]قائمة المركز المالي'!N40/'[1]قائمة المركز المالي'!N23</f>
        <v>0.68220461431786428</v>
      </c>
      <c r="O19" s="42">
        <f>'[1]قائمة المركز المالي'!O40/'[1]قائمة المركز المالي'!O23</f>
        <v>0.68543992132544651</v>
      </c>
      <c r="P19" s="42">
        <f>'[1]قائمة المركز المالي'!P40/'[1]قائمة المركز المالي'!P23</f>
        <v>0.82093960311142111</v>
      </c>
      <c r="Q19" s="42">
        <f>'[1]قائمة المركز المالي'!P40/'[1]قائمة المركز المالي'!Q23</f>
        <v>0.88928920961704416</v>
      </c>
      <c r="R19" s="42">
        <f>'[1]قائمة المركز المالي'!Q40/'[1]قائمة المركز المالي'!R23</f>
        <v>0.97382136737314273</v>
      </c>
      <c r="S19" s="23" t="s">
        <v>47</v>
      </c>
      <c r="T19" s="43" t="s">
        <v>48</v>
      </c>
    </row>
    <row r="20" spans="1:20">
      <c r="J20" s="44"/>
      <c r="S20" s="45"/>
    </row>
    <row r="21" spans="1:20">
      <c r="J21" s="44"/>
      <c r="S21" s="7"/>
    </row>
    <row r="22" spans="1:20" s="47" customFormat="1">
      <c r="A22" s="45" t="s">
        <v>49</v>
      </c>
      <c r="B22" s="46">
        <v>10000000</v>
      </c>
      <c r="C22" s="46">
        <v>10000000</v>
      </c>
      <c r="D22" s="46">
        <v>10000000</v>
      </c>
      <c r="E22" s="46">
        <v>10000000</v>
      </c>
      <c r="F22" s="46">
        <v>10000000</v>
      </c>
      <c r="G22" s="46">
        <v>10000000</v>
      </c>
      <c r="H22" s="46">
        <v>10000000</v>
      </c>
      <c r="I22" s="46">
        <v>10000000</v>
      </c>
      <c r="J22" s="46">
        <v>10000000</v>
      </c>
      <c r="K22" s="46">
        <f>'[1]قائمة المركز المالي'!K35/'نسب مالية'!K26</f>
        <v>10000000</v>
      </c>
      <c r="L22" s="46">
        <f>'[1]قائمة المركز المالي'!L35/'نسب مالية'!L26</f>
        <v>10000000</v>
      </c>
      <c r="M22" s="46">
        <v>2000000</v>
      </c>
      <c r="N22" s="46">
        <v>2000000</v>
      </c>
      <c r="O22" s="46">
        <v>2000000</v>
      </c>
      <c r="P22" s="46">
        <v>2000000</v>
      </c>
      <c r="Q22" s="46">
        <v>2000000</v>
      </c>
      <c r="R22" s="46">
        <v>2000000</v>
      </c>
    </row>
    <row r="23" spans="1:20" s="47" customFormat="1">
      <c r="A23" s="45" t="s">
        <v>50</v>
      </c>
      <c r="B23" s="48">
        <v>905</v>
      </c>
      <c r="C23" s="49">
        <v>750</v>
      </c>
      <c r="D23" s="49">
        <v>505303</v>
      </c>
      <c r="E23" s="49">
        <v>9498</v>
      </c>
      <c r="F23" s="49">
        <v>5730</v>
      </c>
      <c r="G23" s="49">
        <v>43092</v>
      </c>
      <c r="H23" s="45">
        <v>150</v>
      </c>
      <c r="I23" s="45">
        <v>355</v>
      </c>
      <c r="J23" s="50">
        <v>55</v>
      </c>
      <c r="K23" s="50">
        <v>0</v>
      </c>
      <c r="L23" s="50">
        <v>0</v>
      </c>
      <c r="M23" s="50">
        <v>114950</v>
      </c>
      <c r="N23" s="50">
        <v>52300</v>
      </c>
      <c r="O23" s="50">
        <v>0</v>
      </c>
      <c r="P23" s="50">
        <v>0</v>
      </c>
      <c r="Q23" s="50">
        <v>0</v>
      </c>
      <c r="R23" s="50">
        <v>0</v>
      </c>
    </row>
    <row r="24" spans="1:20" s="47" customFormat="1">
      <c r="A24" s="45" t="s">
        <v>51</v>
      </c>
      <c r="B24" s="45"/>
      <c r="C24" s="45"/>
      <c r="D24" s="45"/>
      <c r="E24" s="45"/>
      <c r="F24" s="45"/>
      <c r="G24" s="45"/>
      <c r="H24" s="45"/>
      <c r="I24" s="45"/>
      <c r="J24" s="50" t="s">
        <v>52</v>
      </c>
      <c r="K24" s="50">
        <v>0</v>
      </c>
      <c r="L24" s="50">
        <v>0</v>
      </c>
      <c r="M24" s="50" t="s">
        <v>52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</row>
    <row r="25" spans="1:20" s="47" customFormat="1">
      <c r="A25" s="45" t="s">
        <v>53</v>
      </c>
      <c r="B25" s="48">
        <v>344.9</v>
      </c>
      <c r="C25" s="48">
        <v>328.5</v>
      </c>
      <c r="D25" s="45">
        <v>284.5</v>
      </c>
      <c r="E25" s="48">
        <v>271</v>
      </c>
      <c r="F25" s="45">
        <v>281.64</v>
      </c>
      <c r="G25" s="45">
        <v>268.58999999999997</v>
      </c>
      <c r="H25" s="45">
        <v>129.25</v>
      </c>
      <c r="I25" s="45">
        <v>112</v>
      </c>
      <c r="J25" s="50">
        <v>112</v>
      </c>
      <c r="K25" s="50">
        <v>112</v>
      </c>
      <c r="L25" s="51">
        <v>112</v>
      </c>
      <c r="M25" s="51">
        <v>560</v>
      </c>
      <c r="N25" s="50">
        <v>560</v>
      </c>
      <c r="O25" s="50">
        <v>0</v>
      </c>
      <c r="P25" s="50">
        <v>0</v>
      </c>
      <c r="Q25" s="50">
        <v>0</v>
      </c>
      <c r="R25" s="50">
        <v>0</v>
      </c>
    </row>
    <row r="26" spans="1:20" s="47" customFormat="1">
      <c r="A26" s="45" t="s">
        <v>54</v>
      </c>
      <c r="B26" s="45">
        <v>100</v>
      </c>
      <c r="C26" s="45">
        <v>100</v>
      </c>
      <c r="D26" s="45">
        <v>100</v>
      </c>
      <c r="E26" s="45">
        <v>100</v>
      </c>
      <c r="F26" s="45">
        <v>100</v>
      </c>
      <c r="G26" s="45">
        <v>100</v>
      </c>
      <c r="H26" s="45">
        <v>100</v>
      </c>
      <c r="I26" s="45">
        <v>100</v>
      </c>
      <c r="J26" s="52">
        <v>100</v>
      </c>
      <c r="K26" s="52">
        <v>100</v>
      </c>
      <c r="L26" s="52">
        <v>100</v>
      </c>
      <c r="M26" s="52">
        <v>500</v>
      </c>
      <c r="N26" s="52">
        <v>500</v>
      </c>
      <c r="O26" s="52">
        <v>500</v>
      </c>
      <c r="P26" s="52">
        <v>500</v>
      </c>
      <c r="Q26" s="52">
        <v>500</v>
      </c>
      <c r="R26" s="52">
        <v>500</v>
      </c>
    </row>
  </sheetData>
  <pageMargins left="0.15748031496062992" right="0.28999999999999998" top="0.17" bottom="0.37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2024-10-21T09:32:10Z</dcterms:created>
  <dcterms:modified xsi:type="dcterms:W3CDTF">2024-10-21T09:32:53Z</dcterms:modified>
</cp:coreProperties>
</file>